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1160" tabRatio="484"/>
  </bookViews>
  <sheets>
    <sheet name="Összesítő" sheetId="1" r:id="rId1"/>
    <sheet name="Főszőlőki utca" sheetId="8" r:id="rId2"/>
    <sheet name="Hosszú utca" sheetId="48" r:id="rId3"/>
    <sheet name="Köveskút puszta" sheetId="19" r:id="rId4"/>
  </sheets>
  <definedNames>
    <definedName name="_xlnm.Print_Area" localSheetId="1">'Főszőlőki utca'!$A$1:$J$32</definedName>
    <definedName name="_xlnm.Print_Area" localSheetId="0">Összesítő!$A$1:$J$21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9" i="1"/>
  <c r="E20" i="1" s="1"/>
  <c r="G20" i="1"/>
  <c r="G19" i="1"/>
  <c r="F20" i="1"/>
  <c r="F19" i="1"/>
  <c r="F16" i="1"/>
  <c r="G16" i="1"/>
  <c r="J87" i="8" l="1"/>
  <c r="I87" i="8"/>
  <c r="K86" i="8"/>
  <c r="K98" i="8" s="1"/>
  <c r="K33" i="8"/>
  <c r="K97" i="8"/>
  <c r="E13" i="1" s="1"/>
  <c r="K30" i="8"/>
  <c r="K28" i="8"/>
  <c r="K26" i="8"/>
  <c r="K94" i="8" s="1"/>
  <c r="E10" i="1" s="1"/>
  <c r="K23" i="8"/>
  <c r="K93" i="8" s="1"/>
  <c r="K15" i="8"/>
  <c r="K92" i="8" s="1"/>
  <c r="E7" i="1" s="1"/>
  <c r="K12" i="8"/>
  <c r="K25" i="19"/>
  <c r="K34" i="19" s="1"/>
  <c r="K21" i="19"/>
  <c r="K33" i="19" s="1"/>
  <c r="K19" i="19"/>
  <c r="K32" i="19" s="1"/>
  <c r="K16" i="19"/>
  <c r="K31" i="19" s="1"/>
  <c r="I26" i="19"/>
  <c r="K26" i="19" s="1"/>
  <c r="J26" i="19"/>
  <c r="K43" i="48"/>
  <c r="K38" i="48"/>
  <c r="K53" i="48" s="1"/>
  <c r="F12" i="1" s="1"/>
  <c r="K33" i="48"/>
  <c r="K31" i="48"/>
  <c r="K27" i="48"/>
  <c r="I44" i="48"/>
  <c r="K44" i="48" s="1"/>
  <c r="K23" i="48"/>
  <c r="K12" i="48"/>
  <c r="J44" i="48"/>
  <c r="K95" i="8"/>
  <c r="E11" i="1" s="1"/>
  <c r="K96" i="8"/>
  <c r="E12" i="1" s="1"/>
  <c r="K91" i="8" l="1"/>
  <c r="K99" i="8" s="1"/>
  <c r="K87" i="8"/>
  <c r="K54" i="48"/>
  <c r="F13" i="1" s="1"/>
  <c r="G12" i="1"/>
  <c r="E14" i="1"/>
  <c r="K48" i="48"/>
  <c r="G8" i="1"/>
  <c r="E8" i="1"/>
  <c r="K49" i="48"/>
  <c r="F8" i="1" s="1"/>
  <c r="K50" i="48"/>
  <c r="F9" i="1" s="1"/>
  <c r="G11" i="1"/>
  <c r="K52" i="48"/>
  <c r="F11" i="1" s="1"/>
  <c r="G10" i="1"/>
  <c r="E6" i="1"/>
  <c r="K51" i="48"/>
  <c r="F10" i="1" s="1"/>
  <c r="K13" i="19"/>
  <c r="K55" i="48" l="1"/>
  <c r="F6" i="1"/>
  <c r="K30" i="19"/>
  <c r="G6" i="1" l="1"/>
  <c r="K35" i="19"/>
</calcChain>
</file>

<file path=xl/sharedStrings.xml><?xml version="1.0" encoding="utf-8"?>
<sst xmlns="http://schemas.openxmlformats.org/spreadsheetml/2006/main" count="367" uniqueCount="166">
  <si>
    <t>Összesen:</t>
  </si>
  <si>
    <t>Tétel sorsz.</t>
  </si>
  <si>
    <t>MVH KÓD</t>
  </si>
  <si>
    <t>Munka-nem</t>
  </si>
  <si>
    <t>Tétel leírás</t>
  </si>
  <si>
    <t>Munkanem megnevezése</t>
  </si>
  <si>
    <t>Anyag egységár</t>
  </si>
  <si>
    <t>Díj egységre</t>
  </si>
  <si>
    <t>Anyag összesen</t>
  </si>
  <si>
    <t>Díj összesen</t>
  </si>
  <si>
    <t>m</t>
  </si>
  <si>
    <t>m3</t>
  </si>
  <si>
    <t>db</t>
  </si>
  <si>
    <t>m2</t>
  </si>
  <si>
    <t>ÁFA</t>
  </si>
  <si>
    <t>Bruttó mindösszesen:</t>
  </si>
  <si>
    <t>FŐÖSSZESÍTŐ</t>
  </si>
  <si>
    <t xml:space="preserve">Útfelújítás és gépbeszerzés Felsőörs önkormányzatánál - 8227 Felsőörs, Szabadság tér 2. </t>
  </si>
  <si>
    <t>Költségtérítések</t>
  </si>
  <si>
    <t>Irtás, föld- és sziklamunka</t>
  </si>
  <si>
    <t>Helyszíni beton és vasbeton munkák</t>
  </si>
  <si>
    <t>Közmű csatornaépítés</t>
  </si>
  <si>
    <t>Útburkolat alap és makadámburkolat készítése</t>
  </si>
  <si>
    <t>Kőburkolat készítése</t>
  </si>
  <si>
    <t>Bitumenes alap és makadámburkolat készítése</t>
  </si>
  <si>
    <t>Útpályatartozékok készítése</t>
  </si>
  <si>
    <t>Elektromosenergia-ellátás, villanyszerelés</t>
  </si>
  <si>
    <t>21K1</t>
  </si>
  <si>
    <t>21K2</t>
  </si>
  <si>
    <t>71 K</t>
  </si>
  <si>
    <t>71 K2</t>
  </si>
  <si>
    <t>71 K3</t>
  </si>
  <si>
    <t>71 K4</t>
  </si>
  <si>
    <t>71 K5</t>
  </si>
  <si>
    <t>71 K6</t>
  </si>
  <si>
    <t>71 K7</t>
  </si>
  <si>
    <t>71 K9</t>
  </si>
  <si>
    <t>71 K10</t>
  </si>
  <si>
    <t>Alépítményi munkák, Irtás, föld- és sziklamunka, Előkészítő földmunka, Humuszos termőréteg, termőföld leszedése, terítése gépi erővel, 18%-os terephajlásig,bármilyen talajban, szállítással</t>
  </si>
  <si>
    <t>Alépítményi munkák, Irtás, föld- és sziklamunka, Nagytömegű földmunka, Földkitermelés bevágásban vagy anyagnyerő helyenés töltés- vagy depóniakészítés tömörítés nélkül, gépi erővel, 18%-os terephajlásig, I-IV. oszt. talajban, szállítással, 0-1600,0 m között, 200,1-400,0 m között Szállító útvonal öntözése</t>
  </si>
  <si>
    <t>Alépítményi munkák, Irtás, föld- és sziklamunka, Nagytömegű földmunka, Földkitermelés bevágásban vagy anyagnyerő helyenés töltés- vagy depóniakészítés tömörítés nélkül, gépi erővel, 18%-os terephajlásig, I-IV. oszt. talajban, szállítással, 0-1600,0 m között, 1400,1-1600,0 m között, Szállító útvonal öntözése</t>
  </si>
  <si>
    <t>Alépítményi munkák, Irtás, föld- és sziklamunka, Tömörítés, Tömörítés bármely tömörítési osztálybangépi erővel,, nagy felületen, tömörségi fok: 90%</t>
  </si>
  <si>
    <t>Alépítményi munkák, Irtás, föld- és sziklamunka, Alakító földmunka, Humuszterítés 20 cm vastagságiggépi erővel, kiegészítő kézi munkával, vízszintes felületen 50 m-ig</t>
  </si>
  <si>
    <t>Alépítményi munkák, Irtás, föld- és sziklamunka, Irtás, parkosítás, Füvesítés, sík felületen talaj-előkészítéssel, ....dkg/m2-.....minőségű fűmagkeverékkel,gépi erővel, KITE PÁZSIT fűmagkeverék, 40-50 dkg/10 m2</t>
  </si>
  <si>
    <t>Alépítményi munkák, Irtás, föld- és sziklamunka, Alakító földmunka, Padkarendezésgépi erővel, kiegészítő kézi munkával,I-IV. oszt. talajban, vastagság 10,0 cm-ig</t>
  </si>
  <si>
    <t>Alépítményi munkák, Irtás, föld- és sziklamunka, Alakító földmunka, Padka és elválasztó sáv készítése,felületrendezés tömörítés nélkül,helyszínről szállított anyagból, gépi erővel,kiegészítő kézi munkával,, egyéb anyagból (nyers homokos kavics, bányameddő, murva, stb.)</t>
  </si>
  <si>
    <t>Építőmesteri munkák, Helyszíni beton és vasbeton munkák, Függőleges szerkezetek betonozása, Vasbetonfal készítése, X0v(H), XC1, XC2, XC3 környezeti osztályú,kissé képlékeny vagy képlékeny konzisztenciájú betonból, kézi bedolgozással, vibrátoros tömörítéssel, 13-24 cm vastagság között, C30/37 - XC1 kissé képlékeny kavicsbeton keverék CEM 52,5 pc. D?max = 24 mm, m = 7,0 finomsági modulussal</t>
  </si>
  <si>
    <t>Építőmesteri munkák, Helyszíni beton és vasbeton munkák, Betonacél-szerelés, Hegesztett betonacél háló szerelése tartószerkezetbe, FERALPI 10N1010 építési síkháló; 6,00 x 2,40 m; 100 x 100 mm osztással {átmérő} 10,0 / 10,0 BHB55.50</t>
  </si>
  <si>
    <t>Közmű és vízépítési munkák, Közmű csatornaépítés, Csatornaépítés, Körszelvényű, tokos-talpas betoncső beépítése, gumigyűrűs kötéssel, 2,00 m hosszú előregyártott betoncsövekből, belső csőátmérő: 60 cm, LEIER TO 60/200 L/I tokos-talpas betoncső, V1-T1-A1, CEM 2/A-V 32,5 S, integrált gumigyűrűs tömítéssel, Cikkszám: HUTJS1129</t>
  </si>
  <si>
    <t>Közmű és vízépítési munkák, Közmű csatornaépítés, Csatornaépítés, Körszelvényű, tokos-talpas betoncső beépítése, gumigyűrűs kötéssel, 2,00 m hosszú előregyártott betoncsövekből, belső csőátmérő: 80 cm, LEIER TO TA 80/200 L/I tokos-talpas betoncső, V1-T1-A1, CEM 2/A-V 32,5 S, integrált gumigyűrűs tömítéssel, Cikkszám: HUTJS1135</t>
  </si>
  <si>
    <t>Közmű és vízépítési munkák, Közmű csatornaépítés, Csatornaépítés, Körszelvényű, tokos, talpas vagy hengeres csőhöz vasbeton előfej beépítése, cementhabarcs kötéssel, 1:1,5 rézsűhöz, DN 80, belső csőátmérő: 80 cm, LEIER LEF 80 1:1,5 betoncső előfej, 1:1,5 rézsűhöz V1-T1-A1, CEM 2/A-V 32,5 S, Cikkszám: HUTJS5291</t>
  </si>
  <si>
    <t>Közmű és vízépítési munkák, Közmű csatornaépítés, Bontási munkák, Előregyártott csőelemekből készített csatornatörmelékre bontása, tokos vagy talpas betoncső, 31-60 cm átmérő között</t>
  </si>
  <si>
    <t>Közmű és vízépítési munkák, Közmű csatornaépítés, Bontási munkák, Előregyártott csőelemekből készített csatornatörmelékre bontása, tokos vagy talpas betoncső, 60 cm átmérő fölött</t>
  </si>
  <si>
    <t>Közmű és vízépítési munkák, Közmű csatornaépítés, Felszíni vízelvezetés, árok- és mederburkoló elemek, Könnyített előregyártott vasbeton árok- és mederburkolóelem elhelyezése, földmunka nélkül, 15-40 cm belső árokfenék szélességig, NÁDÉP-FABETON FF 40/40 mederburkoló elem 1:1,5 rézsűvel</t>
  </si>
  <si>
    <t>Közmű és vízépítési munkák, Közmű csatornaépítés, Csatornaépítés, Körszelvényű, tokos, talpas vagy hengeres csőhöz vasbeton előfej beépítése, cementhabarcs kötéssel, 1:1,5 rézsűhöz, DN 60-ig, belső csőátmérő: 60 cm-ig, LEIER LEF 60 1:1,5 betoncső előfej, 1:1,5 rézsűhöz V1-T1-A1, CEM 2/A-V 32,5 S, Cikkszám: HUTJS5290</t>
  </si>
  <si>
    <t>Közlekedés építési munkák, Útburkolatalap és makadámburkolat készítése, Mechanikailag stabilizált alaprétegek, Mechanikailag stabilizált alapréteg készítése útgyaluval, M56 jelű, 15-25 cm vastagságban, Útépítési zúzottkő, M56, Ugod</t>
  </si>
  <si>
    <t>Közlekedés építési munkák, Útburkolatalap és makadámburkolat készítése, Hidraulikus kötőanyaggal stabilizált alaprétegek készítése utókezeléssel, Telepen kevert hidraulikus vagy vegyes kötőanyagústabilizált réteg készítése, 2,00 m-nél nagyobb szélességben,CKt-2 vagy CTt-2 jelű keverékből, CKt-T2 jelű, cement kötőanyagú homokos kavics, Gy-R40 (70/100) bitumenemulzió (új név: C 40 B1)</t>
  </si>
  <si>
    <t>Közlekedés építési munkák, Kőburkolat készítése, Burkolatszegélyek, Kiemelt szegély készítése, alapárok kiemelésével,beton alapgerendával és megtámasztással,hézagolással, előregyártott szegélykőből vagy cölöpökből, 40 cm hosszú elemekből, ATLASZ BETON "K" jelű szegély 40×15×25 cm méret, Cikkszám: 3143C12/15 - XN(H) földnedves kavicsbeton keverék CEM 32,5 pc. D?max = 16 mm, m = 6,3 finomsági modulussal</t>
  </si>
  <si>
    <t>Közlekedés építési munkák, Bitumenes alap és makadámburkolat készítése, Fő- és mellék utak bitumenes burkolatai, Fő- és mellékutak bitumenes burkolatának készítése, hengerelt aszfalt kopóréteg készítése (AC), az alatta lévő réteg felületének előzetes letakarításával és bitumenes permetezéssel, 4 m szélességig, AC 11 kopó aszfaltkeverékből, 35-55 mm vastagságban terítve, Kopóréteg AC11 kopó 50/70, AC11 kopó 70/100 típusú bitumennel, N igénybevételi kat. útszakaszok kopórétege, homokkal, zúzalékkal</t>
  </si>
  <si>
    <t>Közlekedés építési munkák, Útpályatartozékok építése, Közúti és vasúti jelzések, Közúti jelző- és útbaigazító táblák fémanyagúoszlopainak elhelyezése betonalappal,földmunkával, I-IV. osztályú talajban, 89 mm átmérőjű alumínium oszlop, 1,5-5,5 m hosszú,előregyártott betonalappal, Horganyzott tartóoszlop 89x2500</t>
  </si>
  <si>
    <t>Közlekedés építési munkák, Útpályatartozékok építése, Közúti és vasúti jelzések, Közúti jelző- és útbaigazító táblák felszerelése, útvonaltípust, elsőbbséget szabályozó, utasítástadó, tilalmi, tilalmat, veszélyt, tájékoztatástadó jelzőtáblák és útbaigazítást adó táblák,2-2 bilincskészlettel, Alumínium veszélyt jelző tábla, fényvisszaverő, 600 mm EG 2 szín *</t>
  </si>
  <si>
    <t>ÁRAMKÖTÉS 95MM2-IG CSUP V.SZIG VEZETORE</t>
  </si>
  <si>
    <t>SZAKASZBIZT.SZEKR.FELSZERELÉS</t>
  </si>
  <si>
    <t>BIZT.SZEKR.BEKÖT CSUPASZ VEZETÉK</t>
  </si>
  <si>
    <t>KÖTEGELT VEZ.FELSZERELÉS</t>
  </si>
  <si>
    <t>FOGY.CSATLAKOZO LÉTES.1-3 FÁZIS</t>
  </si>
  <si>
    <t>CSATL ELEM FELSZ O-RA SSZV,CSUP.VEZ.ESE</t>
  </si>
  <si>
    <t>VÉD.CSÖ ÉS KÁBEL FELSZ.OSZLOPRA</t>
  </si>
  <si>
    <t>EGY- V. HÁROMFÁZ. VEZ. HÁLÓZATRA KAPCSO</t>
  </si>
  <si>
    <t>OSZLRA TÖRT BIZT FEL- ÉS LEJUT LÉTRA ÉP</t>
  </si>
  <si>
    <t>KIF.ZSUG.VÉGELZ.240MM2-IG SZ.TÉRI 06/1K</t>
  </si>
  <si>
    <t>KIF.ZSUG.ÖK. SZERELÉSE 16-240MM2-IG</t>
  </si>
  <si>
    <t>RÚD-,KERETFÖLDELO FÖLDMUNKA N.,ELL.MÉRÉ</t>
  </si>
  <si>
    <t>B OSZLOP.ÉPÍTÉS 13KN/12M-IG</t>
  </si>
  <si>
    <t>GÉPI KÉZI FÖLDM.V-VI OSZT.TALAJ</t>
  </si>
  <si>
    <t>BETONALAP F.NEDV.BETONBÓL HELYSZÍNI KEV</t>
  </si>
  <si>
    <t>OSZLOP SZÁLLITÁS, FEL ÉS LERAKODÁSSAL</t>
  </si>
  <si>
    <t>AUTÓDARU 7,5 TONNA/MÉTER TEHERBÍRÁSSAL</t>
  </si>
  <si>
    <t>EMELŐKOSARAS GÉPJÁRMŰ (KÖZÚTI)</t>
  </si>
  <si>
    <t>B OSZL.4KN/10M-IG FÖLDMUNKA NÉLKÜL</t>
  </si>
  <si>
    <t>Leág.szor.átsz.Al/Al 50-95/50-95 sz/sz</t>
  </si>
  <si>
    <t>KIF-KÁBEL NAYY-J 4X25RE 1KV</t>
  </si>
  <si>
    <t>Cső műanyag 110mmx2,2mmx2m védő</t>
  </si>
  <si>
    <t>Rúdföldelés D20mm 3m lapv.csatl</t>
  </si>
  <si>
    <t>Szitaszövet réz 60mmx4,5m ónozott</t>
  </si>
  <si>
    <t>Oszlop Vasbeton áttört 10/1300</t>
  </si>
  <si>
    <t>Oszlop Vasbeton áttört 10/400</t>
  </si>
  <si>
    <t>Lengötartó önh.vez.köt-hez 4x25 mm2-ig</t>
  </si>
  <si>
    <t>SZABADVEZETEK NFA2X 4X95RM+1X25RM 1KV</t>
  </si>
  <si>
    <t>Szakaszszekrény 2/250 3+0 csatlakozás</t>
  </si>
  <si>
    <t>Biztosító aljzat szak.vízsz. 3x250A</t>
  </si>
  <si>
    <t>Szakaszszekrény 1/160 1+1 csatlakozás</t>
  </si>
  <si>
    <t>LÁMPAKAR BONTÁS TARTOSZERKEZETROL</t>
  </si>
  <si>
    <t>FB-EG O.BONT.10M-IG SZÉTSZERELÉSSEL</t>
  </si>
  <si>
    <t>TARTO ÉS ÁRAMKÖTÉS BONTÁS</t>
  </si>
  <si>
    <t>F-EG O.BONT.10M-IG SZÉTSZERELÉSSEL</t>
  </si>
  <si>
    <t>KIF SZAB.VEZ. HUROKELL. MÉRÉS</t>
  </si>
  <si>
    <t>Kitűzési alapdíj</t>
  </si>
  <si>
    <t>Geod. kiszállási díj</t>
  </si>
  <si>
    <t>Feszmentesítés KIF szab.vez</t>
  </si>
  <si>
    <t>Szakfelügyelet díja Eon Áram</t>
  </si>
  <si>
    <t>Biztonság és egészségvéd. terv</t>
  </si>
  <si>
    <t>Szakfelügyelet díja Tkom</t>
  </si>
  <si>
    <t>Szakfelügyelet díja DRV</t>
  </si>
  <si>
    <t>Forgalomkorlátozás</t>
  </si>
  <si>
    <t>Szakfelügyelet díja EON Gáz</t>
  </si>
  <si>
    <t>10m2</t>
  </si>
  <si>
    <t>1000kg</t>
  </si>
  <si>
    <t>DB</t>
  </si>
  <si>
    <t>KLT</t>
  </si>
  <si>
    <t>KM</t>
  </si>
  <si>
    <t>FM</t>
  </si>
  <si>
    <t>M3</t>
  </si>
  <si>
    <t>TKM</t>
  </si>
  <si>
    <t>ÓRA</t>
  </si>
  <si>
    <t>M</t>
  </si>
  <si>
    <t>53 K</t>
  </si>
  <si>
    <t>62 K</t>
  </si>
  <si>
    <t>Alépítményi munkák, Irtás, föld- és sziklamunka, Alakító földmunka, Padka és elválasztó sáv készítése,felületrendezés tömörítés nélkül,helyszínről szállított anyagból, gépi erővel,kiegészítő kézi munkával, egyéb anyagból (nyers homokos kavics, bányameddő, murva, stb.)</t>
  </si>
  <si>
    <t>Alépítményi munkák, Irtás, föld- és sziklamunka, Nagytömegű földmunka, Földkitermelés bevágásban vagy anyagnyerő helyenés töltés- vagy depóniakészítés tömörítés nélkül, gépi erővel, 18%-os terephajlásig, I-IV. oszt. talajban, szállítással, 1600,1-3400,0 m között, 3200,1-3400,0 m között, Szállító útvonal öntözése</t>
  </si>
  <si>
    <t>Közmű és vízépítési munkák, Közmű csatornaépítés, Bontási munkák, Csatorna bontása, betonból, bármely méretben</t>
  </si>
  <si>
    <t>Közmű és vízépítési munkák, Közmű csatornaépítés, Csatornaépítés, Körszelvényű, tokos-talpas betoncső beépítése, gumigyűrűs kötéssel, 2,00 m hosszú előregyártott betoncsövekből, belső csőátmérő: 40 cm, LEIER TO TA 40/200 L/I tokos-talpas betoncső, V1-T1-A1, CEM 2/A-V 32,5 S, integrált gumigyűrűs tömítéssel, Cikkszám: HUTJS1133</t>
  </si>
  <si>
    <t>Közmű és vízépítési munkák, Közmű csatornaépítés, Aknaépítés előregyártott elemekből, Beton akna-fenékelem elhelyezése, csaphornyos, habarcsos illesztéssel,beépített csatlakozó elemek nélkül,földmunka és dúcolás nélkül, belső csőátmérő: 100 cm, 60 cm magasságig, CSOMIÉP 100/45/13 szulfátálló aknakamra künettel</t>
  </si>
  <si>
    <t>Közmű és vízépítési munkák, Közmű csatornaépítés, Aknaépítés előregyártott elemekből, Beton aknamagasító elem elhelyezése,cementhabarcsos illesztéssel, 100 cm belső átmérővel, 70 cm magasságig, CSOMIÉP 100/50/12 szulfátálló aknamagasító 2 db aknahágcsóval</t>
  </si>
  <si>
    <t>Közmű és vízépítési munkák, Közmű csatornaépítés, Aknaépítés előregyártott elemekből, Beton aknaszűkítő elhelyezése, egyesített szűkítő elem, csaphornyos, cementhabarcsos illesztéssel, belső átmérő alul 100 cm, felül 50-62,5 cm, CSOMIÉP 100/60/60 szulfátálló excentrikus aknaszűkítő, DIN szabvány szerint</t>
  </si>
  <si>
    <t>Közmű és vízépítési munkák, Közmű csatornaépítés, Aknaépítés előregyártott elemekből, Előregyártott (konfekcionált) beton vízóra aknák elhelyezése, előre elkészített tömörített kavicságyazatra, szerelvények és vízóra nélkül, 1,00-1,50 m belméretig, LEIER VA 100/62,5/120 beton vízóra akna, Cikkszám: HUTJS4944LEIER AF BL 60/3 lépésálló bordáslemez fedlap, Cikkszám: HUTX4947</t>
  </si>
  <si>
    <t>Közmű és vízépítési munkák, Közmű csatornaépítés, Csatornák és aknák különféle vizsgálatai, Vízzárósági vizsgálat elfalazással, csatorna belmérete: 40 cm</t>
  </si>
  <si>
    <t>Közmű és vízépítési munkák, Közmű csatornaépítés, Felszíni vízelvezetés, árok- és mederburkoló elemek, Előregyártott vasbeton árok- és mederburkoló elemelhelyezése csaphornyos illesztéssel, földmunka nélkül, 20-30 cm árokfenék szélesség között, CSOMIÉP TB 30/50/40 árok- és mederburkoló elem, vasbeton, erősítő bordával, "A" terhelésre</t>
  </si>
  <si>
    <r>
      <t>Közmű és vízépítési munkák, Közmű csatornaépítés, Felszíni vízelvezetés, árok- és mederburkoló elemek, Előregyártott vasbeton árok- és mederburkoló elemelhelyezése csaphornyos illesztéssel, földmunka nélkül, fedlap elhelyezése, 20-30 cm árokfenék szélesség között</t>
    </r>
    <r>
      <rPr>
        <sz val="10"/>
        <color indexed="63"/>
        <rFont val="Arial"/>
        <family val="2"/>
        <charset val="238"/>
      </rPr>
      <t>, CSOMIÉP TB F 30 fedlap "A" terhelésű, 15 cm vastag, 1,0 m hosszú</t>
    </r>
  </si>
  <si>
    <t>Kör alakú öntöttvas aknafedlap és fedlapkeret elhelyezése, cementhabarcs rögzítéssel, nehéz (D400, E 600, F900 terhelési osztály) kivitel</t>
  </si>
  <si>
    <r>
      <t>Közmű és vízépítési munkák, Közmű csővezetékek és szerelvények kivitelezése</t>
    </r>
    <r>
      <rPr>
        <sz val="10"/>
        <color indexed="63"/>
        <rFont val="Arial"/>
        <family val="2"/>
        <charset val="238"/>
      </rPr>
      <t>, Műanyag csővezeték és idomai, PP, PE, KPE nyomócső idom szerelése, földárokban, hegesztett kötésekkel,</t>
    </r>
    <r>
      <rPr>
        <sz val="10"/>
        <rFont val="Arial"/>
        <family val="2"/>
        <charset val="238"/>
      </rPr>
      <t xml:space="preserve"> csőátmérő: 16-50 mm között, WAVIN PE elektrofúziós egyenes összekötő idom, PE 100 SDR 11 PN 16, 32 mm, EZ032</t>
    </r>
  </si>
  <si>
    <t>Közmű és vízépítési munkák, Közmű csővezetékek és szerelvények kivitelezése, Elzáró és szabályozó szerelvények, Karimás, tokos vagy hegeszthető elzáró ésszabályozó szerelvények elhelyezése,ellenkarimák és kötések nélkül, gömbcsap, DN 32-80 között, MVV-ISG WKC1A gömbcsap szénacélból, karimás, vízre, PN 40 DN 32</t>
  </si>
  <si>
    <t>Közlekedés építési munkák, Útburkolatalap és makadámburkolat készítése, Útépítési munkák megelőző tevékenységei, Útalapbeton, valamint hidraulikus kötőanyaggalvagy bitumennel stabilizált rétegek bontása, géppel, hidraulikus bontófejjel</t>
  </si>
  <si>
    <t>Kiemelt szegély készítése, alapárok kiemelésével, beton alapgerendával és megtámasztással, hézagolássa, előregyártott szegélykőből , 25cm hosszú elemekből,Beton útszegélykő, kiemelt , 25/30/15cm, Szentendre C12/5-XN(H) földnedves kavicsbeton keverék CEM 32,5pc.</t>
  </si>
  <si>
    <t>Közlekedés építési munkák, Bitumenes alap és makadámburkolat készítése, Bitumenes alapok, burkolatok bontási, felületelőkészítési, javítási munkái, Aszfaltburkolatok felső rétegének lemaratása, hideg eljárással, 2,0 cm vastagságig,200 m2-nél nagyobb felületen</t>
  </si>
  <si>
    <r>
      <t>Közlekedés építési munkák, Bitumenes alap és makadámburkolat készítése</t>
    </r>
    <r>
      <rPr>
        <sz val="10"/>
        <rFont val="Calibri"/>
        <family val="2"/>
        <charset val="238"/>
      </rPr>
      <t>, Bitumenes alapok, burkolatok bontási, felületelőkészítési, javítási munkái, Aszfaltburkolatok felső rétegének lemaratása,</t>
    </r>
    <r>
      <rPr>
        <sz val="11"/>
        <rFont val="Calibri"/>
        <family val="2"/>
        <charset val="238"/>
      </rPr>
      <t xml:space="preserve"> hideg eljárással, további 1,0 cm vastagságban,200 m2-nél nagyobb felületen</t>
    </r>
  </si>
  <si>
    <r>
      <t>Közlekedés építési munkák</t>
    </r>
    <r>
      <rPr>
        <sz val="10"/>
        <rFont val="Arial"/>
        <family val="2"/>
        <charset val="238"/>
      </rPr>
      <t>, Bitumenes alap és makadámburkolat készítése, Fő- és mellék utak bitumenes burkolatai, Fő- és mellékutak bitumenes burkolatának készítése, hengerelt aszfalt kötőréteg készítése (AC),az alapréteg szennyezettségének előzetes eltávolításával, bitumenemulziós permetezéssel, 8 méter szélességig, AC 16 alap aszfaltkeverékből, 45-80 mm vastagságban terítve, Kötőréteg AC16 alap 35/50, AC16 alap 50/70 típusú bitumennel, N igénybevételi kat. alapréteg, zúzalékkal, homokkal</t>
    </r>
  </si>
  <si>
    <r>
      <t>Fő- és mellékutak bitumenes burkolatának készítése,</t>
    </r>
    <r>
      <rPr>
        <sz val="10"/>
        <rFont val="Arial"/>
        <family val="2"/>
        <charset val="238"/>
      </rPr>
      <t xml:space="preserve"> hengerelt aszfalt kopóréteg készítése (AC), az alatta lévő réteg felületének előzetes letakarításával és bitumenes permetezéssel, 8 m szélességig, AC 11 kopó aszfaltkeverékből, 35-55 mm vastagságban terítve, Kopóréteg AC11 kopó 50/70, AC11 kopó 70/100 típusú bitumennel, N igénybevételi kat. útszakaszok kopórétege, homokkal, zúzalékkal</t>
    </r>
  </si>
  <si>
    <t xml:space="preserve">Közúti jelző és útbaigazító táblák felszerelése, útvonaltipust, elsőbbséget szabályozóutasítást adó, tilalmi, tilalmat, veszélyt, tájékoztatást adó jelzőtablák és útbaigazítást adó táblák , 2-2 bilicskészlettel, Aluminium veszélyt jelző tábla, ényvisszaverő , 600m EG 2szín </t>
  </si>
  <si>
    <t>Útburkolat jelek készítése, hagyományos oldószeres festékkel, gépi jel, Vízesbázisú festékek Plastiroute UWS</t>
  </si>
  <si>
    <t>Útburkolati jelek készítése , hagyományos oldószeres festékkel, kézi jel, vízesbázisú festékek Plastiroute UWS</t>
  </si>
  <si>
    <t>10 m2</t>
  </si>
  <si>
    <t>Egység</t>
  </si>
  <si>
    <t>Mennyiség</t>
  </si>
  <si>
    <t>62 K1</t>
  </si>
  <si>
    <t>Földkitermelés bevágásban vagy anyagnyerő helyen és töltés- vagy depóniakészítés  tömörítés nélkül, gépi erővel, 18%-os terephajlásig, I-IV. oszt. talajban, szállítással,  1600,1-3400,0 m között, 3200,1-3400,0 m között</t>
  </si>
  <si>
    <t>Földkitermelés bevágásban vagy anyagnyerő helyen és töltés- vagy depóniakészítés  tömörítés nélkül, gépi erővel, 18%-os terephajlásig, I-IV. oszt. talajban, szállítással,  0-1600,0 m között, 1400,1-1600,0 m között</t>
  </si>
  <si>
    <t>Közlekedés építési munkák, Útburkolatalap és makadámburkolat készítése, Mechanikailag stabilizált alaprétegek, Mechanikailag stabilizált alapréteg készítése útgyaluval, M56 jelű, 15-25 cm vastagságban, Útépítési zúzottkő, M56, Ugod (Megjegyzés: Védőréteg)</t>
  </si>
  <si>
    <t>Kiemelt szegély készítése, alapárok kiemelésével, beton alapgerendával és  megtámasztással, hézagolással, előregyártott szegélykőből, 25 cm hosszú elemekből,  Beton útszegélykő, kiemelt, 25/30/15 cm, Szentendre C12/15 - XN(H) földnedves  kavicsbeton keverék CEM 32,5 pc. D?max = 16 mm, m = 6,3 finomsági modulussal</t>
  </si>
  <si>
    <r>
      <t>Közlekedés építési munkák, Bitumenes alap és makadámburkolat készítése</t>
    </r>
    <r>
      <rPr>
        <sz val="10"/>
        <rFont val="Arial"/>
        <family val="2"/>
        <charset val="238"/>
      </rPr>
      <t>, Fő- és mellék utak bitumenes burkolatai, Fő- és mellékutak bitumenes burkolatának készítése, hengerelt aszfalt kötőréteg készítése (AC),az alapréteg szennyezettségének előzetes eltávolításával, bitumenemulziós permetezéssel, 4 méter szélességig, AC 22 kötő, aszfaltkeverékből, 70-120 mm vastagságban terítve</t>
    </r>
  </si>
  <si>
    <r>
      <t>Közlekedés építési munkák</t>
    </r>
    <r>
      <rPr>
        <sz val="10"/>
        <rFont val="Arial"/>
        <family val="2"/>
        <charset val="238"/>
      </rPr>
      <t>, Bitumenes alap és makadámburkolat készítése, Fő- és mellék utak bitumenes burkolatai, Fő- és mellékutak bitumenes burkolatának készítése, hengerelt aszfalt kopóréteg készítése (AC), az alatta lévő réteg felületének előzetes letakarításával és bitumenes permetezéssel, 4 m szélességig, AC 16 kopó aszfaltkeverékből, 50-80 mm vastagságban terítve</t>
    </r>
  </si>
  <si>
    <t>Közlekedés építési munkák, Bitumenes alap és makadámburkolat készítése, Bitumenes alapok, burkolatok bontási, felületelőkészítési, javítási munkái, Zúzalékos aszfaltszőnyegek, aszfaltbetonok ésöntött aszfaltok bontása, kötőréteggel együtt, géppel, hidraulikus bontófejjel</t>
  </si>
  <si>
    <t>EGYÉB KAPCSOLÓDÓ MUNKATÉTELEK TERVEZŐ KIÍRÁS ALAPJÁN (lásd: TERVDOKUMENTÁCIÓ)</t>
  </si>
  <si>
    <t>EGYÉB KAPCSOLÓDÓ ANYAG TÉTELEK TERVEZŐ KIÍRÁS ALAPJÁN (lásd: TERVDOKUMENTÁCIÓ)</t>
  </si>
  <si>
    <t>EGYÉB 0,4kV HÁLÓZAT BONTÁSI TÉTELEK TERVEZŐ KIÍRÁS ALAPJÁN (lásd: TERVDOKUMENTÁCIÓ)</t>
  </si>
  <si>
    <t>EGYÉB JÁRULÉKOS KÖLTSÉGEK TERVEZŐ KIÍRÁS ALAPJÁN (lásd: TERVDOKUMENTÁCIÓ)</t>
  </si>
  <si>
    <t>21-K2</t>
  </si>
  <si>
    <t>21-K1</t>
  </si>
  <si>
    <t>21-K3</t>
  </si>
  <si>
    <t>Főszőlőki utca</t>
  </si>
  <si>
    <t>Hosszú utca</t>
  </si>
  <si>
    <t>Köveskút utca</t>
  </si>
  <si>
    <t>MUNKANEM ÖSSZESEN</t>
  </si>
  <si>
    <t>Munkanem</t>
  </si>
  <si>
    <t>Közmű- és vízépítési munkák</t>
  </si>
  <si>
    <t>0+000.0+774 km sz között nagy felületű burkolatfelújítás AC-16 aszfaltkeverékkel, 6 cm vtg-ban, 500 m2 felületen, kétoldali 05-0,5 m szélességű nemesített padkával (Köveskút pusztai útnál - projekten kívül)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</si>
</sst>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71 K&quot;\ \+#"/>
    <numFmt numFmtId="166" formatCode="&quot;71 K&quot;#"/>
    <numFmt numFmtId="167" formatCode="&quot;71 K&quot;##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3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8" xfId="0" applyFont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49" fontId="0" fillId="2" borderId="8" xfId="0" quotePrefix="1" applyNumberFormat="1" applyFill="1" applyBorder="1" applyAlignment="1">
      <alignment horizontal="center" vertical="center"/>
    </xf>
    <xf numFmtId="0" fontId="0" fillId="2" borderId="8" xfId="0" quotePrefix="1" applyFill="1" applyBorder="1" applyAlignment="1">
      <alignment horizontal="center" vertical="center"/>
    </xf>
    <xf numFmtId="165" fontId="0" fillId="2" borderId="8" xfId="0" quotePrefix="1" applyNumberFormat="1" applyFill="1" applyBorder="1" applyAlignment="1">
      <alignment horizontal="center" vertical="center"/>
    </xf>
    <xf numFmtId="166" fontId="0" fillId="2" borderId="8" xfId="0" quotePrefix="1" applyNumberFormat="1" applyFill="1" applyBorder="1" applyAlignment="1">
      <alignment horizontal="center" vertical="center"/>
    </xf>
    <xf numFmtId="166" fontId="0" fillId="2" borderId="9" xfId="0" quotePrefix="1" applyNumberFormat="1" applyFill="1" applyBorder="1" applyAlignment="1">
      <alignment horizontal="center" vertical="center"/>
    </xf>
    <xf numFmtId="167" fontId="0" fillId="2" borderId="8" xfId="0" quotePrefix="1" applyNumberFormat="1" applyFill="1" applyBorder="1" applyAlignment="1">
      <alignment horizontal="center" vertical="center"/>
    </xf>
    <xf numFmtId="167" fontId="0" fillId="2" borderId="9" xfId="0" quotePrefix="1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1" fillId="0" borderId="12" xfId="0" applyNumberFormat="1" applyFont="1" applyBorder="1"/>
    <xf numFmtId="0" fontId="1" fillId="0" borderId="13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5" xfId="0" applyFont="1" applyBorder="1"/>
    <xf numFmtId="1" fontId="0" fillId="0" borderId="1" xfId="0" applyNumberForma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quotePrefix="1" applyFill="1" applyAlignment="1">
      <alignment horizontal="center" vertical="center"/>
    </xf>
    <xf numFmtId="1" fontId="1" fillId="0" borderId="16" xfId="0" applyNumberFormat="1" applyFont="1" applyBorder="1"/>
    <xf numFmtId="1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" fontId="0" fillId="0" borderId="9" xfId="0" applyNumberForma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0" fillId="3" borderId="20" xfId="0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7" fontId="0" fillId="3" borderId="21" xfId="0" quotePrefix="1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2" fillId="0" borderId="23" xfId="0" applyFont="1" applyBorder="1"/>
    <xf numFmtId="0" fontId="1" fillId="0" borderId="0" xfId="0" applyFont="1" applyAlignment="1">
      <alignment horizontal="right" vertical="top" wrapText="1"/>
    </xf>
    <xf numFmtId="3" fontId="1" fillId="0" borderId="0" xfId="0" applyNumberFormat="1" applyFont="1" applyAlignment="1">
      <alignment vertical="top" wrapText="1"/>
    </xf>
    <xf numFmtId="0" fontId="1" fillId="0" borderId="4" xfId="0" applyFont="1" applyBorder="1" applyAlignment="1">
      <alignment vertical="center" wrapText="1"/>
    </xf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4" fillId="0" borderId="0" xfId="0" applyNumberFormat="1" applyFont="1"/>
    <xf numFmtId="1" fontId="0" fillId="3" borderId="8" xfId="0" applyNumberFormat="1" applyFill="1" applyBorder="1" applyAlignment="1">
      <alignment horizontal="center" vertical="center" wrapText="1"/>
    </xf>
    <xf numFmtId="1" fontId="2" fillId="3" borderId="12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2" borderId="11" xfId="0" quotePrefix="1" applyNumberFormat="1" applyFill="1" applyBorder="1" applyAlignment="1">
      <alignment horizontal="center" vertical="center"/>
    </xf>
    <xf numFmtId="167" fontId="0" fillId="2" borderId="11" xfId="0" quotePrefix="1" applyNumberFormat="1" applyFill="1" applyBorder="1" applyAlignment="1">
      <alignment horizontal="center" vertical="center"/>
    </xf>
    <xf numFmtId="167" fontId="0" fillId="2" borderId="6" xfId="0" quotePrefix="1" applyNumberFormat="1" applyFill="1" applyBorder="1" applyAlignment="1">
      <alignment horizontal="center" vertical="center"/>
    </xf>
    <xf numFmtId="0" fontId="2" fillId="0" borderId="18" xfId="0" applyFont="1" applyBorder="1"/>
    <xf numFmtId="1" fontId="2" fillId="0" borderId="26" xfId="0" applyNumberFormat="1" applyFont="1" applyBorder="1"/>
    <xf numFmtId="1" fontId="2" fillId="0" borderId="25" xfId="0" applyNumberFormat="1" applyFont="1" applyBorder="1"/>
    <xf numFmtId="0" fontId="2" fillId="0" borderId="2" xfId="0" applyFont="1" applyBorder="1"/>
    <xf numFmtId="0" fontId="1" fillId="0" borderId="25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4" fillId="2" borderId="1" xfId="0" applyFont="1" applyFill="1" applyBorder="1" applyAlignment="1">
      <alignment horizontal="center" vertical="center"/>
    </xf>
    <xf numFmtId="3" fontId="0" fillId="0" borderId="29" xfId="0" applyNumberFormat="1" applyBorder="1"/>
    <xf numFmtId="0" fontId="2" fillId="0" borderId="30" xfId="0" applyFont="1" applyBorder="1"/>
    <xf numFmtId="1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/>
    <xf numFmtId="1" fontId="2" fillId="0" borderId="28" xfId="0" applyNumberFormat="1" applyFont="1" applyBorder="1"/>
    <xf numFmtId="1" fontId="2" fillId="0" borderId="3" xfId="0" applyNumberFormat="1" applyFont="1" applyBorder="1"/>
    <xf numFmtId="0" fontId="2" fillId="0" borderId="24" xfId="0" applyFont="1" applyBorder="1"/>
    <xf numFmtId="0" fontId="2" fillId="0" borderId="31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 wrapText="1"/>
    </xf>
    <xf numFmtId="1" fontId="0" fillId="3" borderId="33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25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0" fillId="0" borderId="3" xfId="0" applyBorder="1" applyAlignment="1">
      <alignment horizontal="left" vertical="center"/>
    </xf>
    <xf numFmtId="0" fontId="2" fillId="0" borderId="9" xfId="0" applyFont="1" applyBorder="1" applyAlignment="1">
      <alignment vertical="top" wrapText="1"/>
    </xf>
    <xf numFmtId="0" fontId="0" fillId="0" borderId="34" xfId="0" applyBorder="1" applyAlignment="1">
      <alignment horizontal="left" vertical="center" wrapText="1"/>
    </xf>
    <xf numFmtId="3" fontId="2" fillId="0" borderId="27" xfId="0" applyNumberFormat="1" applyFont="1" applyBorder="1" applyAlignment="1">
      <alignment vertical="top" wrapText="1"/>
    </xf>
    <xf numFmtId="3" fontId="2" fillId="0" borderId="27" xfId="0" applyNumberFormat="1" applyFont="1" applyBorder="1" applyAlignment="1">
      <alignment horizontal="right" vertical="top" wrapText="1"/>
    </xf>
    <xf numFmtId="0" fontId="0" fillId="0" borderId="27" xfId="0" applyBorder="1" applyAlignment="1">
      <alignment horizontal="left" vertical="center"/>
    </xf>
    <xf numFmtId="3" fontId="2" fillId="0" borderId="37" xfId="0" applyNumberFormat="1" applyFont="1" applyBorder="1" applyAlignment="1">
      <alignment horizontal="right" vertical="top" wrapText="1"/>
    </xf>
    <xf numFmtId="3" fontId="2" fillId="0" borderId="37" xfId="0" applyNumberFormat="1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3" fontId="1" fillId="4" borderId="35" xfId="0" applyNumberFormat="1" applyFont="1" applyFill="1" applyBorder="1" applyAlignment="1">
      <alignment vertical="top" wrapText="1"/>
    </xf>
    <xf numFmtId="3" fontId="1" fillId="4" borderId="36" xfId="0" applyNumberFormat="1" applyFont="1" applyFill="1" applyBorder="1" applyAlignment="1">
      <alignment vertical="top" wrapText="1"/>
    </xf>
    <xf numFmtId="3" fontId="2" fillId="0" borderId="18" xfId="0" applyNumberFormat="1" applyFont="1" applyBorder="1" applyAlignment="1">
      <alignment horizontal="right" vertical="top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20"/>
  <sheetViews>
    <sheetView tabSelected="1" view="pageBreakPreview" zoomScale="120" zoomScaleNormal="120" zoomScaleSheetLayoutView="120" workbookViewId="0">
      <selection activeCell="I17" sqref="I17"/>
    </sheetView>
  </sheetViews>
  <sheetFormatPr defaultRowHeight="12.75" x14ac:dyDescent="0.2"/>
  <cols>
    <col min="1" max="1" width="6.42578125" style="7" customWidth="1"/>
    <col min="2" max="2" width="7.7109375" style="5" customWidth="1"/>
    <col min="3" max="3" width="3.7109375" style="7" customWidth="1"/>
    <col min="4" max="4" width="44.7109375" style="7" customWidth="1"/>
    <col min="5" max="5" width="11.42578125" style="7" customWidth="1"/>
    <col min="6" max="6" width="11" style="7" customWidth="1"/>
    <col min="7" max="7" width="12.7109375" style="7" customWidth="1"/>
    <col min="8" max="8" width="10.7109375" style="7" customWidth="1"/>
    <col min="9" max="11" width="9.7109375" style="7" customWidth="1"/>
    <col min="12" max="12" width="23.140625" style="7" customWidth="1"/>
    <col min="13" max="13" width="5.5703125" style="7" customWidth="1"/>
    <col min="14" max="14" width="10" style="7" customWidth="1"/>
    <col min="15" max="16384" width="9.140625" style="7"/>
  </cols>
  <sheetData>
    <row r="1" spans="3:9" ht="38.25" x14ac:dyDescent="0.2">
      <c r="D1" s="17" t="s">
        <v>17</v>
      </c>
    </row>
    <row r="3" spans="3:9" x14ac:dyDescent="0.2">
      <c r="D3" s="9" t="s">
        <v>16</v>
      </c>
    </row>
    <row r="4" spans="3:9" ht="25.5" x14ac:dyDescent="0.2">
      <c r="D4" s="136" t="s">
        <v>5</v>
      </c>
      <c r="E4" s="94" t="s">
        <v>159</v>
      </c>
      <c r="F4" s="4" t="s">
        <v>160</v>
      </c>
      <c r="G4" s="94" t="s">
        <v>161</v>
      </c>
      <c r="H4" s="131"/>
      <c r="I4" s="92"/>
    </row>
    <row r="5" spans="3:9" x14ac:dyDescent="0.2">
      <c r="C5" s="23">
        <v>19</v>
      </c>
      <c r="D5" s="137" t="s">
        <v>18</v>
      </c>
      <c r="E5" s="134">
        <v>0</v>
      </c>
      <c r="F5" s="135">
        <v>0</v>
      </c>
      <c r="G5" s="132">
        <v>0</v>
      </c>
    </row>
    <row r="6" spans="3:9" x14ac:dyDescent="0.2">
      <c r="C6" s="23">
        <v>21</v>
      </c>
      <c r="D6" s="137" t="s">
        <v>19</v>
      </c>
      <c r="E6" s="134">
        <f>'Főszőlőki utca'!K91</f>
        <v>0</v>
      </c>
      <c r="F6" s="135">
        <f>'Hosszú utca'!K48</f>
        <v>0</v>
      </c>
      <c r="G6" s="133">
        <f>'Köveskút puszta'!K30</f>
        <v>0</v>
      </c>
      <c r="H6" s="11"/>
    </row>
    <row r="7" spans="3:9" x14ac:dyDescent="0.2">
      <c r="C7" s="23">
        <v>31</v>
      </c>
      <c r="D7" s="137" t="s">
        <v>20</v>
      </c>
      <c r="E7" s="134">
        <f>'Főszőlőki utca'!K92</f>
        <v>0</v>
      </c>
      <c r="F7" s="135">
        <v>0</v>
      </c>
      <c r="G7" s="133">
        <v>0</v>
      </c>
      <c r="H7" s="11"/>
    </row>
    <row r="8" spans="3:9" x14ac:dyDescent="0.2">
      <c r="C8" s="23">
        <v>53</v>
      </c>
      <c r="D8" s="137" t="s">
        <v>21</v>
      </c>
      <c r="E8" s="134">
        <f>'Főszőlőki utca'!K93</f>
        <v>0</v>
      </c>
      <c r="F8" s="135">
        <f>'Hosszú utca'!K49</f>
        <v>0</v>
      </c>
      <c r="G8" s="133">
        <f>'Köveskút puszta'!K31</f>
        <v>0</v>
      </c>
      <c r="H8" s="11"/>
    </row>
    <row r="9" spans="3:9" x14ac:dyDescent="0.2">
      <c r="C9" s="23">
        <v>54</v>
      </c>
      <c r="D9" s="137" t="s">
        <v>164</v>
      </c>
      <c r="E9" s="133">
        <v>0</v>
      </c>
      <c r="F9" s="135">
        <f>'Hosszú utca'!K50</f>
        <v>0</v>
      </c>
      <c r="G9" s="133">
        <v>0</v>
      </c>
      <c r="H9" s="11"/>
    </row>
    <row r="10" spans="3:9" x14ac:dyDescent="0.2">
      <c r="C10" s="23">
        <v>61</v>
      </c>
      <c r="D10" s="137" t="s">
        <v>22</v>
      </c>
      <c r="E10" s="134">
        <f>'Főszőlőki utca'!K94</f>
        <v>0</v>
      </c>
      <c r="F10" s="135">
        <f>'Hosszú utca'!K51</f>
        <v>0</v>
      </c>
      <c r="G10" s="133">
        <f>'Köveskút puszta'!K32</f>
        <v>0</v>
      </c>
      <c r="H10" s="11"/>
    </row>
    <row r="11" spans="3:9" x14ac:dyDescent="0.2">
      <c r="C11" s="23">
        <v>62</v>
      </c>
      <c r="D11" s="137" t="s">
        <v>23</v>
      </c>
      <c r="E11" s="134">
        <f>'Főszőlőki utca'!K95</f>
        <v>0</v>
      </c>
      <c r="F11" s="135">
        <f>'Hosszú utca'!K52</f>
        <v>0</v>
      </c>
      <c r="G11" s="133">
        <f>'Köveskút puszta'!K33</f>
        <v>0</v>
      </c>
      <c r="H11" s="11"/>
    </row>
    <row r="12" spans="3:9" x14ac:dyDescent="0.2">
      <c r="C12" s="23">
        <v>63</v>
      </c>
      <c r="D12" s="137" t="s">
        <v>24</v>
      </c>
      <c r="E12" s="134">
        <f>'Főszőlőki utca'!K96</f>
        <v>0</v>
      </c>
      <c r="F12" s="135">
        <f>'Hosszú utca'!K53</f>
        <v>0</v>
      </c>
      <c r="G12" s="133">
        <f>'Köveskút puszta'!K34</f>
        <v>0</v>
      </c>
      <c r="H12" s="11"/>
    </row>
    <row r="13" spans="3:9" x14ac:dyDescent="0.2">
      <c r="C13" s="23">
        <v>68</v>
      </c>
      <c r="D13" s="137" t="s">
        <v>25</v>
      </c>
      <c r="E13" s="134">
        <f>'Főszőlőki utca'!K97</f>
        <v>0</v>
      </c>
      <c r="F13" s="135">
        <f>'Hosszú utca'!K54</f>
        <v>0</v>
      </c>
      <c r="G13" s="133">
        <v>0</v>
      </c>
      <c r="H13" s="11"/>
    </row>
    <row r="14" spans="3:9" x14ac:dyDescent="0.2">
      <c r="C14" s="82">
        <v>71</v>
      </c>
      <c r="D14" s="142" t="s">
        <v>26</v>
      </c>
      <c r="E14" s="141">
        <f>'Főszőlőki utca'!K98</f>
        <v>0</v>
      </c>
      <c r="F14" s="140">
        <v>0</v>
      </c>
      <c r="G14" s="140">
        <v>0</v>
      </c>
      <c r="H14" s="11"/>
    </row>
    <row r="15" spans="3:9" ht="64.5" thickBot="1" x14ac:dyDescent="0.25">
      <c r="C15" s="90"/>
      <c r="D15" s="139" t="s">
        <v>165</v>
      </c>
      <c r="E15" s="143"/>
      <c r="F15" s="144"/>
      <c r="G15" s="133"/>
      <c r="H15" s="11"/>
    </row>
    <row r="16" spans="3:9" ht="13.5" thickTop="1" x14ac:dyDescent="0.2">
      <c r="C16" s="138"/>
      <c r="D16" s="145" t="s">
        <v>0</v>
      </c>
      <c r="E16" s="146">
        <f>SUM(E5:E14)</f>
        <v>0</v>
      </c>
      <c r="F16" s="147">
        <f>SUM(F5:F14)</f>
        <v>0</v>
      </c>
      <c r="G16" s="146">
        <f>SUM(G5:G15)</f>
        <v>0</v>
      </c>
      <c r="H16" s="93"/>
    </row>
    <row r="17" spans="1:8" s="9" customFormat="1" x14ac:dyDescent="0.2">
      <c r="B17" s="12"/>
      <c r="C17" s="7"/>
      <c r="D17" s="7"/>
      <c r="E17" s="148"/>
      <c r="F17" s="148"/>
      <c r="G17" s="93"/>
      <c r="H17" s="93"/>
    </row>
    <row r="18" spans="1:8" s="16" customFormat="1" ht="17.25" customHeight="1" x14ac:dyDescent="0.2">
      <c r="A18" s="10"/>
      <c r="B18" s="13"/>
      <c r="C18" s="14"/>
      <c r="D18" s="15"/>
    </row>
    <row r="19" spans="1:8" x14ac:dyDescent="0.2">
      <c r="D19" s="7" t="s">
        <v>14</v>
      </c>
      <c r="E19" s="11">
        <f>E16*27%</f>
        <v>0</v>
      </c>
      <c r="F19" s="11">
        <f>F16*27%</f>
        <v>0</v>
      </c>
      <c r="G19" s="11">
        <f>G16*27%</f>
        <v>0</v>
      </c>
    </row>
    <row r="20" spans="1:8" x14ac:dyDescent="0.2">
      <c r="D20" s="9" t="s">
        <v>15</v>
      </c>
      <c r="E20" s="93">
        <f>E16+E19</f>
        <v>0</v>
      </c>
      <c r="F20" s="93">
        <f>F16+F19</f>
        <v>0</v>
      </c>
      <c r="G20" s="93">
        <f>G16+G19</f>
        <v>0</v>
      </c>
    </row>
  </sheetData>
  <mergeCells count="1">
    <mergeCell ref="E17:F17"/>
  </mergeCells>
  <phoneticPr fontId="3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100"/>
  <sheetViews>
    <sheetView topLeftCell="A76" zoomScale="80" zoomScaleNormal="80" zoomScaleSheetLayoutView="100" workbookViewId="0">
      <selection activeCell="M91" sqref="M91"/>
    </sheetView>
  </sheetViews>
  <sheetFormatPr defaultRowHeight="12.75" x14ac:dyDescent="0.2"/>
  <cols>
    <col min="1" max="1" width="6.5703125" style="1" customWidth="1"/>
    <col min="2" max="2" width="16.7109375" style="1" customWidth="1"/>
    <col min="3" max="3" width="27.7109375" style="1" customWidth="1"/>
    <col min="4" max="4" width="46.7109375" style="1" customWidth="1"/>
    <col min="5" max="5" width="11.28515625" style="1" customWidth="1"/>
    <col min="6" max="6" width="10.85546875" style="1" customWidth="1"/>
    <col min="7" max="7" width="9.140625" style="1"/>
    <col min="8" max="8" width="9.5703125" style="1" bestFit="1" customWidth="1"/>
    <col min="9" max="10" width="9.140625" style="1"/>
    <col min="11" max="11" width="11.7109375" style="1" customWidth="1"/>
    <col min="12" max="12" width="10.140625" style="1" customWidth="1"/>
    <col min="13" max="13" width="11" style="1" bestFit="1" customWidth="1"/>
    <col min="14" max="14" width="10.140625" style="1" bestFit="1" customWidth="1"/>
    <col min="15" max="16384" width="9.140625" style="1"/>
  </cols>
  <sheetData>
    <row r="1" spans="1:18" x14ac:dyDescent="0.2">
      <c r="A1" s="1" t="s">
        <v>17</v>
      </c>
    </row>
    <row r="3" spans="1:18" ht="38.25" x14ac:dyDescent="0.2">
      <c r="A3" s="3" t="s">
        <v>1</v>
      </c>
      <c r="B3" s="28" t="s">
        <v>2</v>
      </c>
      <c r="C3" s="3" t="s">
        <v>163</v>
      </c>
      <c r="D3" s="39" t="s">
        <v>4</v>
      </c>
      <c r="E3" s="3" t="s">
        <v>143</v>
      </c>
      <c r="F3" s="3" t="s">
        <v>142</v>
      </c>
      <c r="G3" s="3" t="s">
        <v>6</v>
      </c>
      <c r="H3" s="3" t="s">
        <v>7</v>
      </c>
      <c r="I3" s="3" t="s">
        <v>8</v>
      </c>
      <c r="J3" s="3" t="s">
        <v>9</v>
      </c>
      <c r="K3" s="95"/>
      <c r="L3" s="95"/>
      <c r="M3" s="96"/>
      <c r="N3" s="96"/>
      <c r="O3" s="40"/>
      <c r="P3"/>
      <c r="Q3"/>
      <c r="R3"/>
    </row>
    <row r="4" spans="1:18" s="8" customFormat="1" ht="132" customHeight="1" x14ac:dyDescent="0.2">
      <c r="A4" s="18">
        <v>1</v>
      </c>
      <c r="B4" s="29">
        <v>210020014473</v>
      </c>
      <c r="C4" s="55">
        <v>21</v>
      </c>
      <c r="D4" s="52" t="s">
        <v>38</v>
      </c>
      <c r="E4" s="53">
        <v>247.4</v>
      </c>
      <c r="F4" s="53" t="s">
        <v>11</v>
      </c>
      <c r="G4" s="98"/>
      <c r="H4" s="98"/>
      <c r="I4" s="98"/>
      <c r="J4" s="98"/>
      <c r="N4" s="99"/>
      <c r="O4" s="99"/>
    </row>
    <row r="5" spans="1:18" s="8" customFormat="1" ht="140.44999999999999" customHeight="1" x14ac:dyDescent="0.2">
      <c r="A5" s="18">
        <v>2</v>
      </c>
      <c r="B5" s="30" t="s">
        <v>27</v>
      </c>
      <c r="C5" s="55">
        <v>21</v>
      </c>
      <c r="D5" s="57" t="s">
        <v>39</v>
      </c>
      <c r="E5" s="53">
        <v>253</v>
      </c>
      <c r="F5" s="53" t="s">
        <v>11</v>
      </c>
      <c r="G5" s="98"/>
      <c r="H5" s="98"/>
      <c r="I5" s="98"/>
      <c r="J5" s="98"/>
      <c r="N5" s="99"/>
    </row>
    <row r="6" spans="1:18" s="2" customFormat="1" ht="105" x14ac:dyDescent="0.2">
      <c r="A6" s="21">
        <v>3</v>
      </c>
      <c r="B6" s="30" t="s">
        <v>28</v>
      </c>
      <c r="C6" s="56">
        <v>21</v>
      </c>
      <c r="D6" s="57" t="s">
        <v>40</v>
      </c>
      <c r="E6" s="53">
        <v>267.60000000000002</v>
      </c>
      <c r="F6" s="53" t="s">
        <v>11</v>
      </c>
      <c r="G6" s="98"/>
      <c r="H6" s="98"/>
      <c r="I6" s="98"/>
      <c r="J6" s="98"/>
      <c r="K6"/>
      <c r="L6"/>
      <c r="N6" s="99"/>
      <c r="O6" s="8"/>
    </row>
    <row r="7" spans="1:18" ht="51" x14ac:dyDescent="0.2">
      <c r="A7" s="18">
        <v>4</v>
      </c>
      <c r="B7" s="31">
        <v>210080016205</v>
      </c>
      <c r="C7" s="56">
        <v>21</v>
      </c>
      <c r="D7" s="52" t="s">
        <v>41</v>
      </c>
      <c r="E7" s="53">
        <v>253</v>
      </c>
      <c r="F7" s="53" t="s">
        <v>11</v>
      </c>
      <c r="G7" s="98"/>
      <c r="H7" s="98"/>
      <c r="I7" s="98"/>
      <c r="J7" s="98"/>
      <c r="K7" s="103"/>
      <c r="L7" s="40"/>
      <c r="N7" s="99"/>
      <c r="O7" s="8"/>
    </row>
    <row r="8" spans="1:18" ht="51" x14ac:dyDescent="0.2">
      <c r="A8" s="18">
        <v>5</v>
      </c>
      <c r="B8" s="31">
        <v>210040015433</v>
      </c>
      <c r="C8" s="56">
        <v>21</v>
      </c>
      <c r="D8" s="52" t="s">
        <v>42</v>
      </c>
      <c r="E8" s="53">
        <v>724.8</v>
      </c>
      <c r="F8" s="53" t="s">
        <v>13</v>
      </c>
      <c r="G8" s="98"/>
      <c r="H8" s="98"/>
      <c r="I8" s="98"/>
      <c r="J8" s="98"/>
      <c r="K8" s="103"/>
      <c r="L8" s="40"/>
      <c r="N8" s="99"/>
      <c r="O8" s="8"/>
    </row>
    <row r="9" spans="1:18" ht="63.75" x14ac:dyDescent="0.2">
      <c r="A9" s="21">
        <v>6</v>
      </c>
      <c r="B9" s="31">
        <v>210010014302</v>
      </c>
      <c r="C9" s="56">
        <v>21</v>
      </c>
      <c r="D9" s="52" t="s">
        <v>43</v>
      </c>
      <c r="E9" s="53">
        <v>72.5</v>
      </c>
      <c r="F9" s="53" t="s">
        <v>106</v>
      </c>
      <c r="G9" s="45"/>
      <c r="H9" s="118"/>
      <c r="I9" s="98"/>
      <c r="J9" s="98"/>
      <c r="L9" s="40"/>
      <c r="N9" s="99"/>
      <c r="O9" s="8"/>
    </row>
    <row r="10" spans="1:18" ht="51" x14ac:dyDescent="0.2">
      <c r="A10" s="18">
        <v>7</v>
      </c>
      <c r="B10" s="31">
        <v>210040015702</v>
      </c>
      <c r="C10" s="56">
        <v>21</v>
      </c>
      <c r="D10" s="52" t="s">
        <v>44</v>
      </c>
      <c r="E10" s="53">
        <v>374</v>
      </c>
      <c r="F10" s="53" t="s">
        <v>13</v>
      </c>
      <c r="G10" s="98"/>
      <c r="H10" s="119"/>
      <c r="I10" s="98"/>
      <c r="J10" s="98"/>
      <c r="L10" s="40"/>
      <c r="N10" s="99"/>
      <c r="O10" s="8"/>
    </row>
    <row r="11" spans="1:18" ht="77.25" thickBot="1" x14ac:dyDescent="0.25">
      <c r="A11" s="18">
        <v>8</v>
      </c>
      <c r="B11" s="31">
        <v>210040015731</v>
      </c>
      <c r="C11" s="56">
        <v>21</v>
      </c>
      <c r="D11" s="52" t="s">
        <v>45</v>
      </c>
      <c r="E11" s="53">
        <v>37.4</v>
      </c>
      <c r="F11" s="53" t="s">
        <v>11</v>
      </c>
      <c r="G11" s="98"/>
      <c r="H11" s="118"/>
      <c r="I11" s="98"/>
      <c r="J11" s="98"/>
      <c r="K11"/>
      <c r="L11" s="40"/>
      <c r="N11" s="99"/>
      <c r="O11" s="8"/>
    </row>
    <row r="12" spans="1:18" ht="13.5" thickBot="1" x14ac:dyDescent="0.25">
      <c r="A12" s="75"/>
      <c r="B12" s="85"/>
      <c r="C12" s="72"/>
      <c r="D12" s="73" t="s">
        <v>162</v>
      </c>
      <c r="E12" s="74"/>
      <c r="F12" s="74"/>
      <c r="G12" s="97"/>
      <c r="H12" s="97"/>
      <c r="I12" s="97"/>
      <c r="J12" s="100"/>
      <c r="K12" s="101">
        <f>SUM(I4:I11)+SUM(J4:J11)</f>
        <v>0</v>
      </c>
      <c r="L12" s="40"/>
      <c r="N12" s="99"/>
      <c r="O12" s="8"/>
    </row>
    <row r="13" spans="1:18" ht="114.75" x14ac:dyDescent="0.2">
      <c r="A13" s="21">
        <v>9</v>
      </c>
      <c r="B13" s="31">
        <v>310110037906</v>
      </c>
      <c r="C13" s="56">
        <v>31</v>
      </c>
      <c r="D13" s="52" t="s">
        <v>46</v>
      </c>
      <c r="E13" s="53">
        <v>1.2</v>
      </c>
      <c r="F13" s="53" t="s">
        <v>11</v>
      </c>
      <c r="G13" s="45"/>
      <c r="H13" s="118"/>
      <c r="I13" s="98"/>
      <c r="J13" s="98"/>
      <c r="K13"/>
      <c r="L13" s="40"/>
      <c r="N13" s="99"/>
      <c r="O13" s="8"/>
    </row>
    <row r="14" spans="1:18" ht="64.5" thickBot="1" x14ac:dyDescent="0.25">
      <c r="A14" s="18">
        <v>10</v>
      </c>
      <c r="B14" s="31">
        <v>310011237150</v>
      </c>
      <c r="C14" s="56">
        <v>31</v>
      </c>
      <c r="D14" s="52" t="s">
        <v>47</v>
      </c>
      <c r="E14" s="53">
        <v>0.16</v>
      </c>
      <c r="F14" s="53" t="s">
        <v>107</v>
      </c>
      <c r="G14" s="45"/>
      <c r="H14" s="118"/>
      <c r="I14" s="98"/>
      <c r="J14" s="98"/>
      <c r="K14"/>
      <c r="L14" s="40"/>
      <c r="N14" s="99"/>
      <c r="O14" s="8"/>
    </row>
    <row r="15" spans="1:18" ht="13.5" thickBot="1" x14ac:dyDescent="0.25">
      <c r="A15" s="75"/>
      <c r="B15" s="85"/>
      <c r="C15" s="72"/>
      <c r="D15" s="73" t="s">
        <v>162</v>
      </c>
      <c r="E15" s="74"/>
      <c r="F15" s="74"/>
      <c r="G15" s="75"/>
      <c r="H15" s="120"/>
      <c r="I15" s="97"/>
      <c r="J15" s="100"/>
      <c r="K15" s="101">
        <f>SUM(I13:I14)+SUM(J13:J14)</f>
        <v>0</v>
      </c>
      <c r="L15" s="40"/>
      <c r="N15" s="99"/>
      <c r="O15" s="8"/>
    </row>
    <row r="16" spans="1:18" ht="89.25" x14ac:dyDescent="0.2">
      <c r="A16" s="18">
        <v>11</v>
      </c>
      <c r="B16" s="31">
        <v>530010599614</v>
      </c>
      <c r="C16" s="56">
        <v>53</v>
      </c>
      <c r="D16" s="52" t="s">
        <v>48</v>
      </c>
      <c r="E16" s="53">
        <v>6</v>
      </c>
      <c r="F16" s="53" t="s">
        <v>10</v>
      </c>
      <c r="G16" s="45"/>
      <c r="H16" s="118"/>
      <c r="I16" s="98"/>
      <c r="J16" s="98"/>
      <c r="K16"/>
      <c r="L16" s="40"/>
      <c r="N16" s="99"/>
      <c r="O16" s="8"/>
    </row>
    <row r="17" spans="1:15" ht="121.9" customHeight="1" x14ac:dyDescent="0.2">
      <c r="A17" s="21">
        <v>12</v>
      </c>
      <c r="B17" s="31">
        <v>530010599626</v>
      </c>
      <c r="C17" s="56">
        <v>53</v>
      </c>
      <c r="D17" s="52" t="s">
        <v>49</v>
      </c>
      <c r="E17" s="53">
        <v>8</v>
      </c>
      <c r="F17" s="53" t="s">
        <v>10</v>
      </c>
      <c r="G17" s="45"/>
      <c r="H17" s="118"/>
      <c r="I17" s="98"/>
      <c r="J17" s="98"/>
      <c r="K17"/>
      <c r="L17" s="40"/>
      <c r="N17" s="99"/>
      <c r="O17" s="8"/>
    </row>
    <row r="18" spans="1:15" ht="89.25" x14ac:dyDescent="0.2">
      <c r="A18" s="18">
        <v>13</v>
      </c>
      <c r="B18" s="31">
        <v>530012067214</v>
      </c>
      <c r="C18" s="56">
        <v>53</v>
      </c>
      <c r="D18" s="52" t="s">
        <v>50</v>
      </c>
      <c r="E18" s="53">
        <v>2</v>
      </c>
      <c r="F18" s="53" t="s">
        <v>12</v>
      </c>
      <c r="G18" s="45"/>
      <c r="H18" s="118"/>
      <c r="I18" s="98"/>
      <c r="J18" s="98"/>
      <c r="K18"/>
      <c r="L18" s="40"/>
      <c r="N18" s="99"/>
      <c r="O18" s="8"/>
    </row>
    <row r="19" spans="1:15" ht="51" x14ac:dyDescent="0.2">
      <c r="A19" s="18">
        <v>14</v>
      </c>
      <c r="B19" s="31">
        <v>530000599106</v>
      </c>
      <c r="C19" s="56">
        <v>53</v>
      </c>
      <c r="D19" s="52" t="s">
        <v>51</v>
      </c>
      <c r="E19" s="53">
        <v>6</v>
      </c>
      <c r="F19" s="53" t="s">
        <v>10</v>
      </c>
      <c r="G19" s="98"/>
      <c r="H19" s="51"/>
      <c r="I19" s="98"/>
      <c r="J19" s="98"/>
      <c r="K19"/>
      <c r="L19" s="40"/>
      <c r="N19" s="99"/>
      <c r="O19" s="8"/>
    </row>
    <row r="20" spans="1:15" ht="51" x14ac:dyDescent="0.2">
      <c r="A20" s="21">
        <v>15</v>
      </c>
      <c r="B20" s="31">
        <v>530000599111</v>
      </c>
      <c r="C20" s="56">
        <v>53</v>
      </c>
      <c r="D20" s="52" t="s">
        <v>52</v>
      </c>
      <c r="E20" s="53">
        <v>8</v>
      </c>
      <c r="F20" s="53" t="s">
        <v>10</v>
      </c>
      <c r="G20" s="98"/>
      <c r="H20" s="51"/>
      <c r="I20" s="98"/>
      <c r="J20" s="98"/>
      <c r="K20"/>
      <c r="L20" s="40"/>
      <c r="N20" s="99"/>
      <c r="O20" s="8"/>
    </row>
    <row r="21" spans="1:15" ht="89.25" x14ac:dyDescent="0.2">
      <c r="A21" s="18">
        <v>16</v>
      </c>
      <c r="B21" s="31">
        <v>530512316700</v>
      </c>
      <c r="C21" s="56">
        <v>53</v>
      </c>
      <c r="D21" s="52" t="s">
        <v>53</v>
      </c>
      <c r="E21" s="53">
        <v>20</v>
      </c>
      <c r="F21" s="53" t="s">
        <v>10</v>
      </c>
      <c r="G21" s="45"/>
      <c r="H21" s="118"/>
      <c r="I21" s="98"/>
      <c r="J21" s="98"/>
      <c r="K21"/>
      <c r="L21" s="40"/>
      <c r="N21" s="99"/>
      <c r="O21" s="8"/>
    </row>
    <row r="22" spans="1:15" ht="90" thickBot="1" x14ac:dyDescent="0.25">
      <c r="A22" s="18">
        <v>17</v>
      </c>
      <c r="B22" s="31">
        <v>530012067202</v>
      </c>
      <c r="C22" s="56">
        <v>53</v>
      </c>
      <c r="D22" s="52" t="s">
        <v>54</v>
      </c>
      <c r="E22" s="53">
        <v>2</v>
      </c>
      <c r="F22" s="53" t="s">
        <v>12</v>
      </c>
      <c r="G22" s="45"/>
      <c r="H22" s="118"/>
      <c r="I22" s="98"/>
      <c r="J22" s="98"/>
      <c r="K22"/>
      <c r="L22" s="40"/>
      <c r="N22" s="99"/>
      <c r="O22" s="8"/>
    </row>
    <row r="23" spans="1:15" ht="13.5" thickBot="1" x14ac:dyDescent="0.25">
      <c r="A23" s="75"/>
      <c r="B23" s="85"/>
      <c r="C23" s="72"/>
      <c r="D23" s="73"/>
      <c r="E23" s="74"/>
      <c r="F23" s="74"/>
      <c r="G23" s="75"/>
      <c r="H23" s="120"/>
      <c r="I23" s="97"/>
      <c r="J23" s="100"/>
      <c r="K23" s="101">
        <f>SUM(I16:I22)+SUM(J16:J22)</f>
        <v>0</v>
      </c>
      <c r="L23" s="40"/>
      <c r="N23" s="99"/>
      <c r="O23" s="8"/>
    </row>
    <row r="24" spans="1:15" ht="63.75" x14ac:dyDescent="0.2">
      <c r="A24" s="21">
        <v>18</v>
      </c>
      <c r="B24" s="31">
        <v>610022849030</v>
      </c>
      <c r="C24" s="56">
        <v>61</v>
      </c>
      <c r="D24" s="52" t="s">
        <v>55</v>
      </c>
      <c r="E24" s="53">
        <v>307.5</v>
      </c>
      <c r="F24" s="53" t="s">
        <v>11</v>
      </c>
      <c r="G24" s="45"/>
      <c r="H24" s="118"/>
      <c r="I24" s="98"/>
      <c r="J24" s="98"/>
      <c r="K24"/>
      <c r="L24" s="40"/>
      <c r="N24" s="99"/>
      <c r="O24" s="8"/>
    </row>
    <row r="25" spans="1:15" ht="115.5" thickBot="1" x14ac:dyDescent="0.25">
      <c r="A25" s="18">
        <v>19</v>
      </c>
      <c r="B25" s="31">
        <v>610030675032</v>
      </c>
      <c r="C25" s="56">
        <v>61</v>
      </c>
      <c r="D25" s="52" t="s">
        <v>56</v>
      </c>
      <c r="E25" s="53">
        <v>205.2</v>
      </c>
      <c r="F25" s="53" t="s">
        <v>11</v>
      </c>
      <c r="G25" s="45"/>
      <c r="H25" s="118"/>
      <c r="I25" s="98"/>
      <c r="J25" s="98"/>
      <c r="K25"/>
      <c r="L25" s="40"/>
      <c r="N25" s="99"/>
      <c r="O25" s="8"/>
    </row>
    <row r="26" spans="1:15" ht="13.5" thickBot="1" x14ac:dyDescent="0.25">
      <c r="A26" s="75"/>
      <c r="B26" s="85"/>
      <c r="C26" s="72"/>
      <c r="D26" s="73" t="s">
        <v>162</v>
      </c>
      <c r="E26" s="74"/>
      <c r="F26" s="74"/>
      <c r="G26" s="75"/>
      <c r="H26" s="120"/>
      <c r="I26" s="97"/>
      <c r="J26" s="100"/>
      <c r="K26" s="101">
        <f>SUM(I24:I25)+SUM(J24:J25)</f>
        <v>0</v>
      </c>
      <c r="L26" s="40"/>
      <c r="N26" s="99"/>
      <c r="O26" s="8"/>
    </row>
    <row r="27" spans="1:15" ht="115.5" thickBot="1" x14ac:dyDescent="0.25">
      <c r="A27" s="18">
        <v>20</v>
      </c>
      <c r="B27" s="31">
        <v>620022849110</v>
      </c>
      <c r="C27" s="56">
        <v>62</v>
      </c>
      <c r="D27" s="52" t="s">
        <v>57</v>
      </c>
      <c r="E27" s="53">
        <v>137.5</v>
      </c>
      <c r="F27" s="53" t="s">
        <v>10</v>
      </c>
      <c r="G27" s="45"/>
      <c r="H27" s="118"/>
      <c r="I27" s="98"/>
      <c r="J27" s="98"/>
      <c r="K27"/>
      <c r="L27" s="40"/>
      <c r="N27" s="99"/>
      <c r="O27" s="8"/>
    </row>
    <row r="28" spans="1:15" ht="13.5" thickBot="1" x14ac:dyDescent="0.25">
      <c r="A28" s="75"/>
      <c r="B28" s="85"/>
      <c r="C28" s="72"/>
      <c r="D28" s="73" t="s">
        <v>162</v>
      </c>
      <c r="E28" s="74"/>
      <c r="F28" s="74"/>
      <c r="G28" s="75"/>
      <c r="H28" s="120"/>
      <c r="I28" s="97"/>
      <c r="J28" s="100"/>
      <c r="K28" s="101">
        <f>I27+J27</f>
        <v>0</v>
      </c>
      <c r="L28" s="40"/>
      <c r="N28" s="99"/>
      <c r="O28" s="8"/>
    </row>
    <row r="29" spans="1:15" ht="133.9" customHeight="1" thickBot="1" x14ac:dyDescent="0.25">
      <c r="A29" s="21">
        <v>21</v>
      </c>
      <c r="B29" s="31">
        <v>631022332565</v>
      </c>
      <c r="C29" s="56">
        <v>63</v>
      </c>
      <c r="D29" s="52" t="s">
        <v>58</v>
      </c>
      <c r="E29" s="53">
        <v>53.6</v>
      </c>
      <c r="F29" s="53" t="s">
        <v>11</v>
      </c>
      <c r="G29" s="45"/>
      <c r="H29" s="118"/>
      <c r="I29" s="98"/>
      <c r="J29" s="98"/>
      <c r="K29"/>
      <c r="L29" s="40"/>
      <c r="N29" s="99"/>
      <c r="O29" s="8"/>
    </row>
    <row r="30" spans="1:15" ht="18" customHeight="1" thickBot="1" x14ac:dyDescent="0.25">
      <c r="A30" s="86"/>
      <c r="B30" s="85"/>
      <c r="C30" s="72"/>
      <c r="D30" s="73" t="s">
        <v>162</v>
      </c>
      <c r="E30" s="74"/>
      <c r="F30" s="74"/>
      <c r="G30" s="75"/>
      <c r="H30" s="120"/>
      <c r="I30" s="97"/>
      <c r="J30" s="100"/>
      <c r="K30" s="101">
        <f>I29+J29</f>
        <v>0</v>
      </c>
      <c r="L30" s="40"/>
      <c r="N30" s="99"/>
      <c r="O30" s="8"/>
    </row>
    <row r="31" spans="1:15" ht="89.25" x14ac:dyDescent="0.2">
      <c r="A31" s="18">
        <v>22</v>
      </c>
      <c r="B31" s="31">
        <v>680022338240</v>
      </c>
      <c r="C31" s="56">
        <v>68</v>
      </c>
      <c r="D31" s="52" t="s">
        <v>59</v>
      </c>
      <c r="E31" s="53">
        <v>1</v>
      </c>
      <c r="F31" s="53" t="s">
        <v>12</v>
      </c>
      <c r="G31" s="45"/>
      <c r="H31" s="118"/>
      <c r="I31" s="98"/>
      <c r="J31" s="98"/>
      <c r="L31" s="40"/>
      <c r="N31" s="99"/>
      <c r="O31" s="8"/>
    </row>
    <row r="32" spans="1:15" ht="102.75" thickBot="1" x14ac:dyDescent="0.25">
      <c r="A32" s="18">
        <v>23</v>
      </c>
      <c r="B32" s="31">
        <v>680022338504</v>
      </c>
      <c r="C32" s="56">
        <v>68</v>
      </c>
      <c r="D32" s="52" t="s">
        <v>60</v>
      </c>
      <c r="E32" s="53">
        <v>1</v>
      </c>
      <c r="F32" s="53" t="s">
        <v>12</v>
      </c>
      <c r="G32" s="45"/>
      <c r="H32" s="118"/>
      <c r="I32" s="98"/>
      <c r="J32" s="98"/>
      <c r="K32" s="19"/>
      <c r="L32" s="40"/>
      <c r="N32" s="99"/>
      <c r="O32" s="8"/>
    </row>
    <row r="33" spans="1:17" ht="13.5" thickBot="1" x14ac:dyDescent="0.25">
      <c r="A33" s="75"/>
      <c r="B33" s="85"/>
      <c r="C33" s="72"/>
      <c r="D33" s="73" t="s">
        <v>162</v>
      </c>
      <c r="E33" s="74"/>
      <c r="F33" s="74"/>
      <c r="G33" s="75"/>
      <c r="H33" s="75"/>
      <c r="I33" s="75"/>
      <c r="J33" s="77"/>
      <c r="K33" s="113">
        <f>SUM(I31:I32)+SUM(J31:J32)</f>
        <v>0</v>
      </c>
    </row>
    <row r="34" spans="1:17" x14ac:dyDescent="0.2">
      <c r="A34" s="21">
        <v>24</v>
      </c>
      <c r="B34" s="32" t="s">
        <v>29</v>
      </c>
      <c r="C34" s="56">
        <v>71</v>
      </c>
      <c r="D34" s="27" t="s">
        <v>61</v>
      </c>
      <c r="E34" s="22">
        <v>13</v>
      </c>
      <c r="F34" s="22" t="s">
        <v>108</v>
      </c>
      <c r="G34" s="126"/>
      <c r="H34" s="126"/>
      <c r="I34" s="126"/>
      <c r="J34" s="126"/>
    </row>
    <row r="35" spans="1:17" x14ac:dyDescent="0.2">
      <c r="A35" s="18">
        <v>25</v>
      </c>
      <c r="B35" s="33" t="s">
        <v>30</v>
      </c>
      <c r="C35" s="56">
        <v>71</v>
      </c>
      <c r="D35" s="27" t="s">
        <v>62</v>
      </c>
      <c r="E35" s="22">
        <v>2</v>
      </c>
      <c r="F35" s="22" t="s">
        <v>108</v>
      </c>
      <c r="G35" s="126"/>
      <c r="H35" s="126"/>
      <c r="I35" s="126"/>
      <c r="J35" s="126"/>
    </row>
    <row r="36" spans="1:17" x14ac:dyDescent="0.2">
      <c r="A36" s="18">
        <v>26</v>
      </c>
      <c r="B36" s="34" t="s">
        <v>31</v>
      </c>
      <c r="C36" s="56">
        <v>71</v>
      </c>
      <c r="D36" s="27" t="s">
        <v>63</v>
      </c>
      <c r="E36" s="22">
        <v>3</v>
      </c>
      <c r="F36" s="22" t="s">
        <v>109</v>
      </c>
      <c r="G36" s="126"/>
      <c r="H36" s="126"/>
      <c r="I36" s="126"/>
      <c r="J36" s="126"/>
      <c r="Q36" s="117"/>
    </row>
    <row r="37" spans="1:17" x14ac:dyDescent="0.2">
      <c r="A37" s="21">
        <v>27</v>
      </c>
      <c r="B37" s="34" t="s">
        <v>32</v>
      </c>
      <c r="C37" s="56">
        <v>71</v>
      </c>
      <c r="D37" s="27" t="s">
        <v>64</v>
      </c>
      <c r="E37" s="22">
        <v>0.109</v>
      </c>
      <c r="F37" s="22" t="s">
        <v>110</v>
      </c>
      <c r="G37" s="126"/>
      <c r="H37" s="126"/>
      <c r="I37" s="126"/>
      <c r="J37" s="126"/>
      <c r="Q37" s="20"/>
    </row>
    <row r="38" spans="1:17" x14ac:dyDescent="0.2">
      <c r="A38" s="18">
        <v>28</v>
      </c>
      <c r="B38" s="32" t="s">
        <v>33</v>
      </c>
      <c r="C38" s="56">
        <v>71</v>
      </c>
      <c r="D38" s="27" t="s">
        <v>65</v>
      </c>
      <c r="E38" s="22">
        <v>30</v>
      </c>
      <c r="F38" s="22" t="s">
        <v>111</v>
      </c>
      <c r="G38" s="126"/>
      <c r="H38" s="126"/>
      <c r="I38" s="126"/>
      <c r="J38" s="126"/>
      <c r="Q38" s="117"/>
    </row>
    <row r="39" spans="1:17" x14ac:dyDescent="0.2">
      <c r="A39" s="18">
        <v>29</v>
      </c>
      <c r="B39" s="34" t="s">
        <v>34</v>
      </c>
      <c r="C39" s="56">
        <v>71</v>
      </c>
      <c r="D39" s="27" t="s">
        <v>66</v>
      </c>
      <c r="E39" s="22">
        <v>2</v>
      </c>
      <c r="F39" s="22" t="s">
        <v>108</v>
      </c>
      <c r="G39" s="126"/>
      <c r="H39" s="126"/>
      <c r="I39" s="126"/>
      <c r="J39" s="126"/>
    </row>
    <row r="40" spans="1:17" x14ac:dyDescent="0.2">
      <c r="A40" s="21">
        <v>30</v>
      </c>
      <c r="B40" s="34" t="s">
        <v>35</v>
      </c>
      <c r="C40" s="56">
        <v>71</v>
      </c>
      <c r="D40" s="27" t="s">
        <v>67</v>
      </c>
      <c r="E40" s="22">
        <v>2</v>
      </c>
      <c r="F40" s="22" t="s">
        <v>109</v>
      </c>
      <c r="G40" s="126"/>
      <c r="H40" s="126"/>
      <c r="I40" s="126"/>
      <c r="J40" s="126"/>
    </row>
    <row r="41" spans="1:17" x14ac:dyDescent="0.2">
      <c r="A41" s="18">
        <v>31</v>
      </c>
      <c r="B41" s="35">
        <v>8</v>
      </c>
      <c r="C41" s="56">
        <v>71</v>
      </c>
      <c r="D41" s="27" t="s">
        <v>68</v>
      </c>
      <c r="E41" s="22">
        <v>2</v>
      </c>
      <c r="F41" s="22" t="s">
        <v>108</v>
      </c>
      <c r="G41" s="126"/>
      <c r="H41" s="126"/>
      <c r="I41" s="126"/>
      <c r="J41" s="126"/>
    </row>
    <row r="42" spans="1:17" x14ac:dyDescent="0.2">
      <c r="A42" s="18">
        <v>32</v>
      </c>
      <c r="B42" s="34" t="s">
        <v>36</v>
      </c>
      <c r="C42" s="56">
        <v>71</v>
      </c>
      <c r="D42" s="27" t="s">
        <v>69</v>
      </c>
      <c r="E42" s="22">
        <v>6</v>
      </c>
      <c r="F42" s="22" t="s">
        <v>108</v>
      </c>
      <c r="G42" s="126"/>
      <c r="H42" s="126"/>
      <c r="I42" s="126"/>
      <c r="J42" s="126"/>
    </row>
    <row r="43" spans="1:17" ht="13.5" thickBot="1" x14ac:dyDescent="0.25">
      <c r="A43" s="21">
        <v>33</v>
      </c>
      <c r="B43" s="104" t="s">
        <v>37</v>
      </c>
      <c r="C43" s="61">
        <v>71</v>
      </c>
      <c r="D43" s="25" t="s">
        <v>152</v>
      </c>
      <c r="E43" s="63">
        <v>1</v>
      </c>
      <c r="F43" s="63" t="s">
        <v>108</v>
      </c>
      <c r="G43" s="127"/>
      <c r="H43" s="127"/>
      <c r="I43" s="127"/>
      <c r="J43" s="127"/>
    </row>
    <row r="44" spans="1:17" x14ac:dyDescent="0.2">
      <c r="A44" s="18">
        <v>34</v>
      </c>
      <c r="B44" s="36">
        <v>11</v>
      </c>
      <c r="C44" s="59">
        <v>71</v>
      </c>
      <c r="D44" s="26" t="s">
        <v>70</v>
      </c>
      <c r="E44" s="43">
        <v>2</v>
      </c>
      <c r="F44" s="43" t="s">
        <v>108</v>
      </c>
      <c r="G44" s="128"/>
      <c r="H44" s="128"/>
      <c r="I44" s="128"/>
      <c r="J44" s="128"/>
      <c r="K44"/>
    </row>
    <row r="45" spans="1:17" x14ac:dyDescent="0.2">
      <c r="A45" s="18">
        <v>35</v>
      </c>
      <c r="B45" s="37">
        <v>12</v>
      </c>
      <c r="C45" s="56">
        <v>71</v>
      </c>
      <c r="D45" s="27" t="s">
        <v>71</v>
      </c>
      <c r="E45" s="22">
        <v>2</v>
      </c>
      <c r="F45" s="22" t="s">
        <v>108</v>
      </c>
      <c r="G45" s="126"/>
      <c r="H45" s="126"/>
      <c r="I45" s="126"/>
      <c r="J45" s="126"/>
      <c r="K45"/>
    </row>
    <row r="46" spans="1:17" x14ac:dyDescent="0.2">
      <c r="A46" s="21">
        <v>36</v>
      </c>
      <c r="B46" s="35">
        <v>13</v>
      </c>
      <c r="C46" s="56">
        <v>71</v>
      </c>
      <c r="D46" s="27" t="s">
        <v>72</v>
      </c>
      <c r="E46" s="22">
        <v>5</v>
      </c>
      <c r="F46" s="22" t="s">
        <v>108</v>
      </c>
      <c r="G46" s="126"/>
      <c r="H46" s="126"/>
      <c r="I46" s="126"/>
      <c r="J46" s="126"/>
      <c r="K46"/>
    </row>
    <row r="47" spans="1:17" x14ac:dyDescent="0.2">
      <c r="A47" s="18">
        <v>37</v>
      </c>
      <c r="B47" s="37">
        <v>14</v>
      </c>
      <c r="C47" s="56">
        <v>71</v>
      </c>
      <c r="D47" s="27" t="s">
        <v>73</v>
      </c>
      <c r="E47" s="22">
        <v>1</v>
      </c>
      <c r="F47" s="22" t="s">
        <v>108</v>
      </c>
      <c r="G47" s="126"/>
      <c r="H47" s="126"/>
      <c r="I47" s="126"/>
      <c r="J47" s="126"/>
      <c r="K47"/>
    </row>
    <row r="48" spans="1:17" x14ac:dyDescent="0.2">
      <c r="A48" s="18">
        <v>38</v>
      </c>
      <c r="B48" s="35">
        <v>15</v>
      </c>
      <c r="C48" s="56">
        <v>71</v>
      </c>
      <c r="D48" s="27" t="s">
        <v>74</v>
      </c>
      <c r="E48" s="22">
        <v>8.57</v>
      </c>
      <c r="F48" s="22" t="s">
        <v>112</v>
      </c>
      <c r="G48" s="126"/>
      <c r="H48" s="126"/>
      <c r="I48" s="126"/>
      <c r="J48" s="126"/>
      <c r="K48"/>
    </row>
    <row r="49" spans="1:11" x14ac:dyDescent="0.2">
      <c r="A49" s="21">
        <v>39</v>
      </c>
      <c r="B49" s="37">
        <v>16</v>
      </c>
      <c r="C49" s="56">
        <v>71</v>
      </c>
      <c r="D49" s="27" t="s">
        <v>75</v>
      </c>
      <c r="E49" s="22">
        <v>3.21</v>
      </c>
      <c r="F49" s="22" t="s">
        <v>112</v>
      </c>
      <c r="G49" s="126"/>
      <c r="H49" s="126"/>
      <c r="I49" s="126"/>
      <c r="J49" s="126"/>
      <c r="K49"/>
    </row>
    <row r="50" spans="1:11" x14ac:dyDescent="0.2">
      <c r="A50" s="18">
        <v>40</v>
      </c>
      <c r="B50" s="35">
        <v>17</v>
      </c>
      <c r="C50" s="56">
        <v>71</v>
      </c>
      <c r="D50" s="27" t="s">
        <v>76</v>
      </c>
      <c r="E50" s="22">
        <v>125.58</v>
      </c>
      <c r="F50" s="22" t="s">
        <v>113</v>
      </c>
      <c r="G50" s="126"/>
      <c r="H50" s="126"/>
      <c r="I50" s="126"/>
      <c r="J50" s="126"/>
      <c r="K50"/>
    </row>
    <row r="51" spans="1:11" x14ac:dyDescent="0.2">
      <c r="A51" s="18">
        <v>41</v>
      </c>
      <c r="B51" s="37">
        <v>18</v>
      </c>
      <c r="C51" s="56">
        <v>71</v>
      </c>
      <c r="D51" s="27" t="s">
        <v>77</v>
      </c>
      <c r="E51" s="22">
        <v>8</v>
      </c>
      <c r="F51" s="22" t="s">
        <v>114</v>
      </c>
      <c r="G51" s="126"/>
      <c r="H51" s="126"/>
      <c r="I51" s="126"/>
      <c r="J51" s="126"/>
      <c r="K51"/>
    </row>
    <row r="52" spans="1:11" x14ac:dyDescent="0.2">
      <c r="A52" s="21">
        <v>42</v>
      </c>
      <c r="B52" s="35">
        <v>19</v>
      </c>
      <c r="C52" s="56">
        <v>71</v>
      </c>
      <c r="D52" s="27" t="s">
        <v>78</v>
      </c>
      <c r="E52" s="22">
        <v>8</v>
      </c>
      <c r="F52" s="22" t="s">
        <v>114</v>
      </c>
      <c r="G52" s="126"/>
      <c r="H52" s="126"/>
      <c r="I52" s="126"/>
      <c r="J52" s="126"/>
      <c r="K52"/>
    </row>
    <row r="53" spans="1:11" x14ac:dyDescent="0.2">
      <c r="A53" s="18">
        <v>43</v>
      </c>
      <c r="B53" s="37">
        <v>20</v>
      </c>
      <c r="C53" s="56">
        <v>71</v>
      </c>
      <c r="D53" s="27" t="s">
        <v>79</v>
      </c>
      <c r="E53" s="22">
        <v>2</v>
      </c>
      <c r="F53" s="22" t="s">
        <v>108</v>
      </c>
      <c r="G53" s="126"/>
      <c r="H53" s="126"/>
      <c r="I53" s="126"/>
      <c r="J53" s="126"/>
      <c r="K53"/>
    </row>
    <row r="54" spans="1:11" x14ac:dyDescent="0.2">
      <c r="A54" s="18">
        <v>44</v>
      </c>
      <c r="B54" s="35">
        <v>21</v>
      </c>
      <c r="C54" s="56">
        <v>71</v>
      </c>
      <c r="D54" s="27" t="s">
        <v>80</v>
      </c>
      <c r="E54" s="22">
        <v>13</v>
      </c>
      <c r="F54" s="22" t="s">
        <v>108</v>
      </c>
      <c r="G54" s="126"/>
      <c r="H54" s="126"/>
      <c r="I54" s="126"/>
      <c r="J54" s="126"/>
      <c r="K54"/>
    </row>
    <row r="55" spans="1:11" x14ac:dyDescent="0.2">
      <c r="A55" s="21">
        <v>45</v>
      </c>
      <c r="B55" s="37">
        <v>22</v>
      </c>
      <c r="C55" s="56">
        <v>71</v>
      </c>
      <c r="D55" s="27" t="s">
        <v>81</v>
      </c>
      <c r="E55" s="22">
        <v>39</v>
      </c>
      <c r="F55" s="22" t="s">
        <v>115</v>
      </c>
      <c r="G55" s="126"/>
      <c r="H55" s="126"/>
      <c r="I55" s="126"/>
      <c r="J55" s="126"/>
      <c r="K55"/>
    </row>
    <row r="56" spans="1:11" x14ac:dyDescent="0.2">
      <c r="A56" s="18">
        <v>46</v>
      </c>
      <c r="B56" s="35">
        <v>23</v>
      </c>
      <c r="C56" s="56">
        <v>71</v>
      </c>
      <c r="D56" s="27" t="s">
        <v>82</v>
      </c>
      <c r="E56" s="22">
        <v>21</v>
      </c>
      <c r="F56" s="22" t="s">
        <v>115</v>
      </c>
      <c r="G56" s="126"/>
      <c r="H56" s="126"/>
      <c r="I56" s="126"/>
      <c r="J56" s="126"/>
      <c r="K56"/>
    </row>
    <row r="57" spans="1:11" x14ac:dyDescent="0.2">
      <c r="A57" s="18">
        <v>47</v>
      </c>
      <c r="B57" s="37">
        <v>24</v>
      </c>
      <c r="C57" s="56">
        <v>71</v>
      </c>
      <c r="D57" s="27" t="s">
        <v>83</v>
      </c>
      <c r="E57" s="22">
        <v>4</v>
      </c>
      <c r="F57" s="22" t="s">
        <v>108</v>
      </c>
      <c r="G57" s="126"/>
      <c r="H57" s="126"/>
      <c r="I57" s="126"/>
      <c r="J57" s="126"/>
      <c r="K57"/>
    </row>
    <row r="58" spans="1:11" x14ac:dyDescent="0.2">
      <c r="A58" s="21">
        <v>48</v>
      </c>
      <c r="B58" s="35">
        <v>25</v>
      </c>
      <c r="C58" s="56">
        <v>71</v>
      </c>
      <c r="D58" s="27" t="s">
        <v>84</v>
      </c>
      <c r="E58" s="22">
        <v>5</v>
      </c>
      <c r="F58" s="22" t="s">
        <v>108</v>
      </c>
      <c r="G58" s="126"/>
      <c r="H58" s="126"/>
      <c r="I58" s="126"/>
      <c r="J58" s="126"/>
      <c r="K58"/>
    </row>
    <row r="59" spans="1:11" x14ac:dyDescent="0.2">
      <c r="A59" s="18">
        <v>49</v>
      </c>
      <c r="B59" s="37">
        <v>26</v>
      </c>
      <c r="C59" s="56">
        <v>71</v>
      </c>
      <c r="D59" s="27" t="s">
        <v>85</v>
      </c>
      <c r="E59" s="22">
        <v>1</v>
      </c>
      <c r="F59" s="22" t="s">
        <v>108</v>
      </c>
      <c r="G59" s="126"/>
      <c r="H59" s="126"/>
      <c r="I59" s="126"/>
      <c r="J59" s="126"/>
      <c r="K59"/>
    </row>
    <row r="60" spans="1:11" x14ac:dyDescent="0.2">
      <c r="A60" s="18">
        <v>50</v>
      </c>
      <c r="B60" s="35">
        <v>27</v>
      </c>
      <c r="C60" s="56">
        <v>71</v>
      </c>
      <c r="D60" s="27" t="s">
        <v>86</v>
      </c>
      <c r="E60" s="22">
        <v>2</v>
      </c>
      <c r="F60" s="22" t="s">
        <v>108</v>
      </c>
      <c r="G60" s="126"/>
      <c r="H60" s="126"/>
      <c r="I60" s="126"/>
      <c r="J60" s="126"/>
      <c r="K60"/>
    </row>
    <row r="61" spans="1:11" x14ac:dyDescent="0.2">
      <c r="A61" s="21">
        <v>51</v>
      </c>
      <c r="B61" s="37">
        <v>28</v>
      </c>
      <c r="C61" s="56">
        <v>71</v>
      </c>
      <c r="D61" s="27" t="s">
        <v>87</v>
      </c>
      <c r="E61" s="22">
        <v>1</v>
      </c>
      <c r="F61" s="22" t="s">
        <v>108</v>
      </c>
      <c r="G61" s="126"/>
      <c r="H61" s="126"/>
      <c r="I61" s="126"/>
      <c r="J61" s="126"/>
      <c r="K61"/>
    </row>
    <row r="62" spans="1:11" x14ac:dyDescent="0.2">
      <c r="A62" s="18">
        <v>52</v>
      </c>
      <c r="B62" s="35">
        <v>29</v>
      </c>
      <c r="C62" s="56">
        <v>71</v>
      </c>
      <c r="D62" s="27" t="s">
        <v>88</v>
      </c>
      <c r="E62" s="22">
        <v>25</v>
      </c>
      <c r="F62" s="22" t="s">
        <v>115</v>
      </c>
      <c r="G62" s="126"/>
      <c r="H62" s="126"/>
      <c r="I62" s="126"/>
      <c r="J62" s="126"/>
      <c r="K62"/>
    </row>
    <row r="63" spans="1:11" x14ac:dyDescent="0.2">
      <c r="A63" s="18">
        <v>53</v>
      </c>
      <c r="B63" s="37">
        <v>30</v>
      </c>
      <c r="C63" s="56">
        <v>71</v>
      </c>
      <c r="D63" s="27" t="s">
        <v>89</v>
      </c>
      <c r="E63" s="22">
        <v>1</v>
      </c>
      <c r="F63" s="22" t="s">
        <v>108</v>
      </c>
      <c r="G63" s="126"/>
      <c r="H63" s="126"/>
      <c r="I63" s="126"/>
      <c r="J63" s="126"/>
      <c r="K63"/>
    </row>
    <row r="64" spans="1:11" x14ac:dyDescent="0.2">
      <c r="A64" s="21">
        <v>54</v>
      </c>
      <c r="B64" s="35">
        <v>31</v>
      </c>
      <c r="C64" s="56">
        <v>71</v>
      </c>
      <c r="D64" s="27" t="s">
        <v>90</v>
      </c>
      <c r="E64" s="22">
        <v>2</v>
      </c>
      <c r="F64" s="22" t="s">
        <v>108</v>
      </c>
      <c r="G64" s="126"/>
      <c r="H64" s="126"/>
      <c r="I64" s="126"/>
      <c r="J64" s="126"/>
      <c r="K64"/>
    </row>
    <row r="65" spans="1:11" x14ac:dyDescent="0.2">
      <c r="A65" s="18">
        <v>55</v>
      </c>
      <c r="B65" s="37">
        <v>32</v>
      </c>
      <c r="C65" s="56">
        <v>71</v>
      </c>
      <c r="D65" s="27" t="s">
        <v>91</v>
      </c>
      <c r="E65" s="22">
        <v>1</v>
      </c>
      <c r="F65" s="22" t="s">
        <v>108</v>
      </c>
      <c r="G65" s="126"/>
      <c r="H65" s="126"/>
      <c r="I65" s="126"/>
      <c r="J65" s="126"/>
      <c r="K65"/>
    </row>
    <row r="66" spans="1:11" ht="13.5" thickBot="1" x14ac:dyDescent="0.25">
      <c r="A66" s="60">
        <v>56</v>
      </c>
      <c r="B66" s="105">
        <v>33</v>
      </c>
      <c r="C66" s="61">
        <v>71</v>
      </c>
      <c r="D66" s="25" t="s">
        <v>153</v>
      </c>
      <c r="E66" s="44">
        <v>1</v>
      </c>
      <c r="F66" s="44" t="s">
        <v>108</v>
      </c>
      <c r="G66" s="127"/>
      <c r="H66" s="127"/>
      <c r="I66" s="127"/>
      <c r="J66" s="127"/>
      <c r="K66"/>
    </row>
    <row r="67" spans="1:11" x14ac:dyDescent="0.2">
      <c r="A67" s="58">
        <v>58</v>
      </c>
      <c r="B67" s="38">
        <v>34</v>
      </c>
      <c r="C67" s="59">
        <v>71</v>
      </c>
      <c r="D67" s="26" t="s">
        <v>92</v>
      </c>
      <c r="E67" s="43">
        <v>1</v>
      </c>
      <c r="F67" s="43" t="s">
        <v>108</v>
      </c>
      <c r="G67" s="128"/>
      <c r="H67" s="128"/>
      <c r="I67" s="128"/>
      <c r="J67" s="128"/>
    </row>
    <row r="68" spans="1:11" x14ac:dyDescent="0.2">
      <c r="A68" s="18">
        <v>59</v>
      </c>
      <c r="B68" s="37">
        <v>35</v>
      </c>
      <c r="C68" s="56">
        <v>71</v>
      </c>
      <c r="D68" s="27" t="s">
        <v>93</v>
      </c>
      <c r="E68" s="22">
        <v>1</v>
      </c>
      <c r="F68" s="22" t="s">
        <v>108</v>
      </c>
      <c r="G68" s="126"/>
      <c r="H68" s="126"/>
      <c r="I68" s="126"/>
      <c r="J68" s="126"/>
    </row>
    <row r="69" spans="1:11" x14ac:dyDescent="0.2">
      <c r="A69" s="21">
        <v>60</v>
      </c>
      <c r="B69" s="37">
        <v>36</v>
      </c>
      <c r="C69" s="56">
        <v>71</v>
      </c>
      <c r="D69" s="27" t="s">
        <v>94</v>
      </c>
      <c r="E69" s="22">
        <v>20</v>
      </c>
      <c r="F69" s="22" t="s">
        <v>108</v>
      </c>
      <c r="G69" s="126"/>
      <c r="H69" s="126"/>
      <c r="I69" s="126"/>
      <c r="J69" s="126"/>
    </row>
    <row r="70" spans="1:11" x14ac:dyDescent="0.2">
      <c r="A70" s="18">
        <v>61</v>
      </c>
      <c r="B70" s="38">
        <v>37</v>
      </c>
      <c r="C70" s="56">
        <v>71</v>
      </c>
      <c r="D70" s="27" t="s">
        <v>76</v>
      </c>
      <c r="E70" s="22">
        <v>39.6</v>
      </c>
      <c r="F70" s="22" t="s">
        <v>113</v>
      </c>
      <c r="G70" s="126"/>
      <c r="H70" s="126"/>
      <c r="I70" s="126"/>
      <c r="J70" s="126"/>
    </row>
    <row r="71" spans="1:11" x14ac:dyDescent="0.2">
      <c r="A71" s="18">
        <v>62</v>
      </c>
      <c r="B71" s="37">
        <v>38</v>
      </c>
      <c r="C71" s="56">
        <v>71</v>
      </c>
      <c r="D71" s="27" t="s">
        <v>69</v>
      </c>
      <c r="E71" s="22">
        <v>5</v>
      </c>
      <c r="F71" s="22" t="s">
        <v>108</v>
      </c>
      <c r="G71" s="126"/>
      <c r="H71" s="126"/>
      <c r="I71" s="126"/>
      <c r="J71" s="126"/>
    </row>
    <row r="72" spans="1:11" x14ac:dyDescent="0.2">
      <c r="A72" s="21">
        <v>63</v>
      </c>
      <c r="B72" s="37">
        <v>39</v>
      </c>
      <c r="C72" s="56">
        <v>71</v>
      </c>
      <c r="D72" s="27" t="s">
        <v>74</v>
      </c>
      <c r="E72" s="22">
        <v>2</v>
      </c>
      <c r="F72" s="22" t="s">
        <v>112</v>
      </c>
      <c r="G72" s="126"/>
      <c r="H72" s="126"/>
      <c r="I72" s="126"/>
      <c r="J72" s="126"/>
    </row>
    <row r="73" spans="1:11" x14ac:dyDescent="0.2">
      <c r="A73" s="18">
        <v>64</v>
      </c>
      <c r="B73" s="38">
        <v>40</v>
      </c>
      <c r="C73" s="56">
        <v>71</v>
      </c>
      <c r="D73" s="27" t="s">
        <v>95</v>
      </c>
      <c r="E73" s="22">
        <v>2</v>
      </c>
      <c r="F73" s="22" t="s">
        <v>108</v>
      </c>
      <c r="G73" s="126"/>
      <c r="H73" s="126"/>
      <c r="I73" s="126"/>
      <c r="J73" s="126"/>
    </row>
    <row r="74" spans="1:11" ht="13.5" thickBot="1" x14ac:dyDescent="0.25">
      <c r="A74" s="60">
        <v>65</v>
      </c>
      <c r="B74" s="105">
        <v>41</v>
      </c>
      <c r="C74" s="61">
        <v>71</v>
      </c>
      <c r="D74" s="25" t="s">
        <v>154</v>
      </c>
      <c r="E74" s="44">
        <v>1</v>
      </c>
      <c r="F74" s="44" t="s">
        <v>108</v>
      </c>
      <c r="G74" s="127"/>
      <c r="H74" s="127"/>
      <c r="I74" s="127"/>
      <c r="J74" s="127"/>
    </row>
    <row r="75" spans="1:11" x14ac:dyDescent="0.2">
      <c r="A75" s="62">
        <v>66</v>
      </c>
      <c r="B75" s="38">
        <v>42</v>
      </c>
      <c r="C75" s="59">
        <v>71</v>
      </c>
      <c r="D75" s="26" t="s">
        <v>96</v>
      </c>
      <c r="E75" s="43">
        <v>1</v>
      </c>
      <c r="F75" s="43" t="s">
        <v>108</v>
      </c>
      <c r="G75" s="128"/>
      <c r="H75" s="128"/>
      <c r="I75" s="128"/>
      <c r="J75" s="128"/>
    </row>
    <row r="76" spans="1:11" x14ac:dyDescent="0.2">
      <c r="A76" s="18">
        <v>67</v>
      </c>
      <c r="B76" s="37">
        <v>43</v>
      </c>
      <c r="C76" s="56">
        <v>71</v>
      </c>
      <c r="D76" s="27" t="s">
        <v>97</v>
      </c>
      <c r="E76" s="22">
        <v>1</v>
      </c>
      <c r="F76" s="22" t="s">
        <v>108</v>
      </c>
      <c r="G76" s="126"/>
      <c r="H76" s="126"/>
      <c r="I76" s="126"/>
      <c r="J76" s="126"/>
    </row>
    <row r="77" spans="1:11" x14ac:dyDescent="0.2">
      <c r="A77" s="18">
        <v>68</v>
      </c>
      <c r="B77" s="38">
        <v>44</v>
      </c>
      <c r="C77" s="56">
        <v>71</v>
      </c>
      <c r="D77" s="27" t="s">
        <v>98</v>
      </c>
      <c r="E77" s="22">
        <v>3</v>
      </c>
      <c r="F77" s="22" t="s">
        <v>109</v>
      </c>
      <c r="G77" s="126"/>
      <c r="H77" s="126"/>
      <c r="I77" s="126"/>
      <c r="J77" s="126"/>
    </row>
    <row r="78" spans="1:11" x14ac:dyDescent="0.2">
      <c r="A78" s="21">
        <v>69</v>
      </c>
      <c r="B78" s="38">
        <v>45</v>
      </c>
      <c r="C78" s="56">
        <v>71</v>
      </c>
      <c r="D78" s="27" t="s">
        <v>99</v>
      </c>
      <c r="E78" s="22">
        <v>4</v>
      </c>
      <c r="F78" s="22" t="s">
        <v>109</v>
      </c>
      <c r="G78" s="126"/>
      <c r="H78" s="126"/>
      <c r="I78" s="126"/>
      <c r="J78" s="126"/>
    </row>
    <row r="79" spans="1:11" x14ac:dyDescent="0.2">
      <c r="A79" s="18">
        <v>70</v>
      </c>
      <c r="B79" s="37">
        <v>46</v>
      </c>
      <c r="C79" s="56">
        <v>71</v>
      </c>
      <c r="D79" s="27" t="s">
        <v>100</v>
      </c>
      <c r="E79" s="22">
        <v>2</v>
      </c>
      <c r="F79" s="22" t="s">
        <v>114</v>
      </c>
      <c r="G79" s="126"/>
      <c r="H79" s="126"/>
      <c r="I79" s="126"/>
      <c r="J79" s="126"/>
    </row>
    <row r="80" spans="1:11" x14ac:dyDescent="0.2">
      <c r="A80" s="18">
        <v>71</v>
      </c>
      <c r="B80" s="38">
        <v>47</v>
      </c>
      <c r="C80" s="56">
        <v>71</v>
      </c>
      <c r="D80" s="27" t="s">
        <v>101</v>
      </c>
      <c r="E80" s="22">
        <v>1</v>
      </c>
      <c r="F80" s="22" t="s">
        <v>108</v>
      </c>
      <c r="G80" s="126"/>
      <c r="H80" s="126"/>
      <c r="I80" s="126"/>
      <c r="J80" s="126"/>
    </row>
    <row r="81" spans="1:14" x14ac:dyDescent="0.2">
      <c r="A81" s="21">
        <v>72</v>
      </c>
      <c r="B81" s="38">
        <v>48</v>
      </c>
      <c r="C81" s="56">
        <v>71</v>
      </c>
      <c r="D81" s="27" t="s">
        <v>102</v>
      </c>
      <c r="E81" s="22">
        <v>1</v>
      </c>
      <c r="F81" s="22" t="s">
        <v>114</v>
      </c>
      <c r="G81" s="126"/>
      <c r="H81" s="126"/>
      <c r="I81" s="126"/>
      <c r="J81" s="126"/>
    </row>
    <row r="82" spans="1:14" x14ac:dyDescent="0.2">
      <c r="A82" s="18">
        <v>73</v>
      </c>
      <c r="B82" s="37">
        <v>49</v>
      </c>
      <c r="C82" s="56">
        <v>71</v>
      </c>
      <c r="D82" s="27" t="s">
        <v>103</v>
      </c>
      <c r="E82" s="22">
        <v>1</v>
      </c>
      <c r="F82" s="22" t="s">
        <v>114</v>
      </c>
      <c r="G82" s="126"/>
      <c r="H82" s="126"/>
      <c r="I82" s="126"/>
      <c r="J82" s="126"/>
    </row>
    <row r="83" spans="1:14" x14ac:dyDescent="0.2">
      <c r="A83" s="18">
        <v>74</v>
      </c>
      <c r="B83" s="38">
        <v>50</v>
      </c>
      <c r="C83" s="56">
        <v>71</v>
      </c>
      <c r="D83" s="27" t="s">
        <v>104</v>
      </c>
      <c r="E83" s="22">
        <v>1</v>
      </c>
      <c r="F83" s="22" t="s">
        <v>109</v>
      </c>
      <c r="G83" s="126"/>
      <c r="H83" s="126"/>
      <c r="I83" s="126"/>
      <c r="J83" s="126"/>
    </row>
    <row r="84" spans="1:14" x14ac:dyDescent="0.2">
      <c r="A84" s="21">
        <v>75</v>
      </c>
      <c r="B84" s="38">
        <v>51</v>
      </c>
      <c r="C84" s="56">
        <v>71</v>
      </c>
      <c r="D84" s="27" t="s">
        <v>105</v>
      </c>
      <c r="E84" s="22">
        <v>1</v>
      </c>
      <c r="F84" s="22" t="s">
        <v>114</v>
      </c>
      <c r="G84" s="126"/>
      <c r="H84" s="126"/>
      <c r="I84" s="126"/>
      <c r="J84" s="126"/>
    </row>
    <row r="85" spans="1:14" ht="13.5" thickBot="1" x14ac:dyDescent="0.25">
      <c r="A85" s="60">
        <v>76</v>
      </c>
      <c r="B85" s="106">
        <v>52</v>
      </c>
      <c r="C85" s="42">
        <v>71</v>
      </c>
      <c r="D85" s="25" t="s">
        <v>155</v>
      </c>
      <c r="E85" s="44">
        <v>1</v>
      </c>
      <c r="F85" s="44" t="s">
        <v>108</v>
      </c>
      <c r="G85" s="127"/>
      <c r="H85" s="127"/>
      <c r="I85" s="127"/>
      <c r="J85" s="127"/>
    </row>
    <row r="86" spans="1:14" ht="13.5" thickBot="1" x14ac:dyDescent="0.25">
      <c r="A86" s="87"/>
      <c r="B86" s="88"/>
      <c r="C86" s="84"/>
      <c r="D86" s="73" t="s">
        <v>162</v>
      </c>
      <c r="E86" s="78"/>
      <c r="F86" s="78"/>
      <c r="G86" s="121"/>
      <c r="H86" s="121"/>
      <c r="I86" s="129"/>
      <c r="J86" s="130"/>
      <c r="K86" s="101">
        <f>SUM(I34:I85)+SUM(J34:J85)</f>
        <v>0</v>
      </c>
      <c r="M86"/>
    </row>
    <row r="87" spans="1:14" ht="13.5" thickBot="1" x14ac:dyDescent="0.25">
      <c r="D87" s="68" t="s">
        <v>0</v>
      </c>
      <c r="E87" s="65"/>
      <c r="F87" s="65"/>
      <c r="G87" s="65"/>
      <c r="H87" s="65"/>
      <c r="I87" s="66">
        <f>SUM(I4:I85)</f>
        <v>0</v>
      </c>
      <c r="J87" s="67">
        <f>SUM(J4:J85)</f>
        <v>0</v>
      </c>
      <c r="K87" s="64">
        <f>I87+J87</f>
        <v>0</v>
      </c>
      <c r="M87" s="20"/>
    </row>
    <row r="90" spans="1:14" x14ac:dyDescent="0.2">
      <c r="C90" s="80">
        <v>19</v>
      </c>
      <c r="D90" s="81" t="s">
        <v>18</v>
      </c>
      <c r="E90" s="107"/>
      <c r="F90" s="107"/>
      <c r="G90" s="107"/>
      <c r="H90" s="107"/>
      <c r="I90" s="107"/>
      <c r="J90" s="107"/>
      <c r="K90" s="122">
        <v>0</v>
      </c>
    </row>
    <row r="91" spans="1:14" x14ac:dyDescent="0.2">
      <c r="C91" s="23">
        <v>21</v>
      </c>
      <c r="D91" s="24" t="s">
        <v>19</v>
      </c>
      <c r="K91" s="123">
        <f>K12</f>
        <v>0</v>
      </c>
      <c r="M91" s="117"/>
      <c r="N91" s="117"/>
    </row>
    <row r="92" spans="1:14" x14ac:dyDescent="0.2">
      <c r="C92" s="23">
        <v>31</v>
      </c>
      <c r="D92" s="24" t="s">
        <v>20</v>
      </c>
      <c r="K92" s="123">
        <f>K15</f>
        <v>0</v>
      </c>
      <c r="N92" s="6"/>
    </row>
    <row r="93" spans="1:14" x14ac:dyDescent="0.2">
      <c r="C93" s="23">
        <v>53</v>
      </c>
      <c r="D93" s="24" t="s">
        <v>21</v>
      </c>
      <c r="K93" s="123">
        <f>K23</f>
        <v>0</v>
      </c>
    </row>
    <row r="94" spans="1:14" x14ac:dyDescent="0.2">
      <c r="C94" s="23">
        <v>61</v>
      </c>
      <c r="D94" s="24" t="s">
        <v>22</v>
      </c>
      <c r="K94" s="123">
        <f>K26</f>
        <v>0</v>
      </c>
    </row>
    <row r="95" spans="1:14" x14ac:dyDescent="0.2">
      <c r="C95" s="23">
        <v>62</v>
      </c>
      <c r="D95" s="24" t="s">
        <v>23</v>
      </c>
      <c r="K95" s="123">
        <f>K28</f>
        <v>0</v>
      </c>
    </row>
    <row r="96" spans="1:14" x14ac:dyDescent="0.2">
      <c r="C96" s="23">
        <v>63</v>
      </c>
      <c r="D96" s="24" t="s">
        <v>24</v>
      </c>
      <c r="K96" s="123">
        <f>K30</f>
        <v>0</v>
      </c>
    </row>
    <row r="97" spans="3:11" x14ac:dyDescent="0.2">
      <c r="C97" s="23">
        <v>68</v>
      </c>
      <c r="D97" s="24" t="s">
        <v>25</v>
      </c>
      <c r="K97" s="123">
        <f>K33</f>
        <v>0</v>
      </c>
    </row>
    <row r="98" spans="3:11" ht="13.5" thickBot="1" x14ac:dyDescent="0.25">
      <c r="C98" s="82">
        <v>71</v>
      </c>
      <c r="D98" s="24" t="s">
        <v>26</v>
      </c>
      <c r="F98" s="124"/>
      <c r="G98" s="124"/>
      <c r="K98" s="123">
        <f>K86</f>
        <v>0</v>
      </c>
    </row>
    <row r="99" spans="3:11" ht="14.25" thickTop="1" thickBot="1" x14ac:dyDescent="0.25">
      <c r="D99" s="83" t="s">
        <v>0</v>
      </c>
      <c r="E99" s="110"/>
      <c r="F99" s="110"/>
      <c r="G99" s="110"/>
      <c r="H99" s="110"/>
      <c r="I99" s="110"/>
      <c r="J99" s="125"/>
      <c r="K99" s="79">
        <f>SUM(K90:K98)</f>
        <v>0</v>
      </c>
    </row>
    <row r="100" spans="3:11" ht="13.5" thickTop="1" x14ac:dyDescent="0.2">
      <c r="F100" s="7"/>
    </row>
  </sheetData>
  <phoneticPr fontId="3" type="noConversion"/>
  <conditionalFormatting sqref="B38:B40">
    <cfRule type="duplicateValues" dxfId="0" priority="1"/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1" zoomScale="80" zoomScaleNormal="80" workbookViewId="0">
      <selection activeCell="E61" sqref="E61"/>
    </sheetView>
  </sheetViews>
  <sheetFormatPr defaultRowHeight="12.75" x14ac:dyDescent="0.2"/>
  <cols>
    <col min="2" max="2" width="27.42578125" customWidth="1"/>
    <col min="4" max="4" width="33.7109375" customWidth="1"/>
    <col min="5" max="5" width="11.5703125" customWidth="1"/>
    <col min="9" max="9" width="11.85546875" customWidth="1"/>
    <col min="10" max="10" width="11.42578125" customWidth="1"/>
    <col min="11" max="11" width="13.7109375" customWidth="1"/>
    <col min="13" max="13" width="11" bestFit="1" customWidth="1"/>
    <col min="15" max="15" width="11.5703125" customWidth="1"/>
  </cols>
  <sheetData>
    <row r="1" spans="1:14" x14ac:dyDescent="0.2">
      <c r="A1" s="1" t="s">
        <v>17</v>
      </c>
    </row>
    <row r="2" spans="1:14" x14ac:dyDescent="0.2">
      <c r="B2" s="1"/>
      <c r="C2" s="1"/>
      <c r="D2" s="1"/>
      <c r="E2" s="1"/>
      <c r="F2" s="1"/>
      <c r="G2" s="1"/>
      <c r="H2" s="1"/>
      <c r="I2" s="1"/>
      <c r="J2" s="1"/>
    </row>
    <row r="3" spans="1:14" ht="38.25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143</v>
      </c>
      <c r="F3" s="3" t="s">
        <v>142</v>
      </c>
      <c r="G3" s="3" t="s">
        <v>6</v>
      </c>
      <c r="H3" s="3" t="s">
        <v>7</v>
      </c>
      <c r="I3" s="3" t="s">
        <v>8</v>
      </c>
      <c r="J3" s="3" t="s">
        <v>9</v>
      </c>
      <c r="L3" s="102"/>
      <c r="M3" s="95"/>
      <c r="N3" s="95"/>
    </row>
    <row r="4" spans="1:14" ht="89.25" x14ac:dyDescent="0.2">
      <c r="A4" s="18">
        <v>1</v>
      </c>
      <c r="B4" s="51">
        <v>210010014302</v>
      </c>
      <c r="C4" s="18">
        <v>21</v>
      </c>
      <c r="D4" s="52" t="s">
        <v>43</v>
      </c>
      <c r="E4" s="69">
        <v>44</v>
      </c>
      <c r="F4" s="69" t="s">
        <v>141</v>
      </c>
      <c r="G4" s="69"/>
      <c r="H4" s="69"/>
      <c r="I4" s="76"/>
      <c r="J4" s="76"/>
    </row>
    <row r="5" spans="1:14" ht="76.5" x14ac:dyDescent="0.2">
      <c r="A5" s="18">
        <v>2</v>
      </c>
      <c r="B5" s="51">
        <v>210020014473</v>
      </c>
      <c r="C5" s="18">
        <v>21</v>
      </c>
      <c r="D5" s="52" t="s">
        <v>38</v>
      </c>
      <c r="E5" s="69">
        <v>178</v>
      </c>
      <c r="F5" s="69" t="s">
        <v>11</v>
      </c>
      <c r="G5" s="98"/>
      <c r="H5" s="98"/>
      <c r="I5" s="76"/>
      <c r="J5" s="76"/>
    </row>
    <row r="6" spans="1:14" ht="63.75" x14ac:dyDescent="0.2">
      <c r="A6" s="21">
        <v>3</v>
      </c>
      <c r="B6" s="51">
        <v>210040015433</v>
      </c>
      <c r="C6" s="22">
        <v>21</v>
      </c>
      <c r="D6" s="52" t="s">
        <v>42</v>
      </c>
      <c r="E6" s="69">
        <v>445</v>
      </c>
      <c r="F6" s="69" t="s">
        <v>13</v>
      </c>
      <c r="G6" s="98"/>
      <c r="H6" s="98"/>
      <c r="I6" s="76"/>
      <c r="J6" s="76"/>
    </row>
    <row r="7" spans="1:14" ht="63.75" x14ac:dyDescent="0.2">
      <c r="A7" s="18">
        <v>4</v>
      </c>
      <c r="B7" s="51">
        <v>210040015702</v>
      </c>
      <c r="C7" s="22">
        <v>21</v>
      </c>
      <c r="D7" s="52" t="s">
        <v>44</v>
      </c>
      <c r="E7" s="69">
        <v>842</v>
      </c>
      <c r="F7" s="69" t="s">
        <v>13</v>
      </c>
      <c r="G7" s="98"/>
      <c r="H7" s="98"/>
      <c r="I7" s="76"/>
      <c r="J7" s="76"/>
    </row>
    <row r="8" spans="1:14" ht="102" x14ac:dyDescent="0.2">
      <c r="A8" s="45">
        <v>5</v>
      </c>
      <c r="B8" s="51">
        <v>210040015731</v>
      </c>
      <c r="C8" s="53">
        <v>21</v>
      </c>
      <c r="D8" s="52" t="s">
        <v>118</v>
      </c>
      <c r="E8" s="69">
        <v>84.2</v>
      </c>
      <c r="F8" s="69" t="s">
        <v>11</v>
      </c>
      <c r="G8" s="51"/>
      <c r="H8" s="51"/>
      <c r="I8" s="76"/>
      <c r="J8" s="76"/>
    </row>
    <row r="9" spans="1:14" ht="114.75" x14ac:dyDescent="0.2">
      <c r="A9" s="21">
        <v>6</v>
      </c>
      <c r="B9" s="51">
        <v>210071729884</v>
      </c>
      <c r="C9" s="22">
        <v>21</v>
      </c>
      <c r="D9" s="52" t="s">
        <v>39</v>
      </c>
      <c r="E9" s="51">
        <v>358</v>
      </c>
      <c r="F9" s="51" t="s">
        <v>11</v>
      </c>
      <c r="G9" s="51"/>
      <c r="H9" s="51"/>
      <c r="I9" s="76"/>
      <c r="J9" s="76"/>
    </row>
    <row r="10" spans="1:14" ht="114.75" x14ac:dyDescent="0.2">
      <c r="A10" s="18">
        <v>7</v>
      </c>
      <c r="B10" s="51">
        <v>210071730030</v>
      </c>
      <c r="C10" s="22">
        <v>21</v>
      </c>
      <c r="D10" s="52" t="s">
        <v>119</v>
      </c>
      <c r="E10" s="51">
        <v>361</v>
      </c>
      <c r="F10" s="51" t="s">
        <v>11</v>
      </c>
      <c r="G10" s="51"/>
      <c r="H10" s="51"/>
      <c r="I10" s="76"/>
      <c r="J10" s="76"/>
    </row>
    <row r="11" spans="1:14" ht="64.5" thickBot="1" x14ac:dyDescent="0.25">
      <c r="A11" s="18">
        <v>8</v>
      </c>
      <c r="B11" s="51">
        <v>210080016205</v>
      </c>
      <c r="C11" s="22">
        <v>21</v>
      </c>
      <c r="D11" s="52" t="s">
        <v>41</v>
      </c>
      <c r="E11" s="51">
        <v>358</v>
      </c>
      <c r="F11" s="51" t="s">
        <v>11</v>
      </c>
      <c r="G11" s="51"/>
      <c r="H11" s="51"/>
      <c r="I11" s="76"/>
      <c r="J11" s="76"/>
    </row>
    <row r="12" spans="1:14" ht="13.5" thickBot="1" x14ac:dyDescent="0.25">
      <c r="A12" s="75"/>
      <c r="B12" s="89"/>
      <c r="C12" s="74"/>
      <c r="D12" s="73" t="s">
        <v>162</v>
      </c>
      <c r="E12" s="89"/>
      <c r="F12" s="89"/>
      <c r="G12" s="74"/>
      <c r="H12" s="74"/>
      <c r="I12" s="75"/>
      <c r="J12" s="77"/>
      <c r="K12" s="101">
        <f>SUM(I4:I11)+SUM(J4:J11)</f>
        <v>0</v>
      </c>
    </row>
    <row r="13" spans="1:14" ht="51" x14ac:dyDescent="0.2">
      <c r="A13" s="21">
        <v>9</v>
      </c>
      <c r="B13" s="51">
        <v>530000599256</v>
      </c>
      <c r="C13" s="22">
        <v>53</v>
      </c>
      <c r="D13" s="52" t="s">
        <v>120</v>
      </c>
      <c r="E13" s="51">
        <v>10</v>
      </c>
      <c r="F13" s="70" t="s">
        <v>11</v>
      </c>
      <c r="G13" s="51"/>
      <c r="H13" s="51"/>
      <c r="I13" s="98"/>
      <c r="J13" s="98"/>
    </row>
    <row r="14" spans="1:14" ht="127.5" x14ac:dyDescent="0.2">
      <c r="A14" s="18">
        <v>10</v>
      </c>
      <c r="B14" s="51">
        <v>530010599592</v>
      </c>
      <c r="C14" s="22">
        <v>53</v>
      </c>
      <c r="D14" s="52" t="s">
        <v>121</v>
      </c>
      <c r="E14" s="69">
        <v>20.5</v>
      </c>
      <c r="F14" s="69" t="s">
        <v>10</v>
      </c>
      <c r="G14" s="51"/>
      <c r="H14" s="51"/>
      <c r="I14" s="98"/>
      <c r="J14" s="98"/>
    </row>
    <row r="15" spans="1:14" ht="127.5" x14ac:dyDescent="0.2">
      <c r="A15" s="18">
        <v>11</v>
      </c>
      <c r="B15" s="51">
        <v>530050614211</v>
      </c>
      <c r="C15" s="22">
        <v>53</v>
      </c>
      <c r="D15" s="52" t="s">
        <v>122</v>
      </c>
      <c r="E15" s="69">
        <v>3</v>
      </c>
      <c r="F15" s="69" t="s">
        <v>12</v>
      </c>
      <c r="G15" s="51"/>
      <c r="H15" s="51"/>
      <c r="I15" s="98"/>
      <c r="J15" s="98"/>
    </row>
    <row r="16" spans="1:14" ht="114.75" x14ac:dyDescent="0.2">
      <c r="A16" s="21">
        <v>12</v>
      </c>
      <c r="B16" s="51">
        <v>530050614780</v>
      </c>
      <c r="C16" s="22">
        <v>53</v>
      </c>
      <c r="D16" s="52" t="s">
        <v>123</v>
      </c>
      <c r="E16" s="69">
        <v>3</v>
      </c>
      <c r="F16" s="69" t="s">
        <v>12</v>
      </c>
      <c r="G16" s="51"/>
      <c r="H16" s="51"/>
      <c r="I16" s="98"/>
      <c r="J16" s="98"/>
    </row>
    <row r="17" spans="1:11" ht="127.5" x14ac:dyDescent="0.2">
      <c r="A17" s="18">
        <v>13</v>
      </c>
      <c r="B17" s="51">
        <v>530050615051</v>
      </c>
      <c r="C17" s="22">
        <v>53</v>
      </c>
      <c r="D17" s="52" t="s">
        <v>124</v>
      </c>
      <c r="E17" s="69">
        <v>3</v>
      </c>
      <c r="F17" s="69" t="s">
        <v>12</v>
      </c>
      <c r="G17" s="51"/>
      <c r="H17" s="51"/>
      <c r="I17" s="98"/>
      <c r="J17" s="98"/>
    </row>
    <row r="18" spans="1:11" ht="153" x14ac:dyDescent="0.2">
      <c r="A18" s="18">
        <v>14</v>
      </c>
      <c r="B18" s="51">
        <v>530052068921</v>
      </c>
      <c r="C18" s="22">
        <v>53</v>
      </c>
      <c r="D18" s="52" t="s">
        <v>125</v>
      </c>
      <c r="E18" s="69">
        <v>2</v>
      </c>
      <c r="F18" s="69" t="s">
        <v>12</v>
      </c>
      <c r="G18" s="51"/>
      <c r="H18" s="51"/>
      <c r="I18" s="98"/>
      <c r="J18" s="98"/>
    </row>
    <row r="19" spans="1:11" ht="63.75" x14ac:dyDescent="0.2">
      <c r="A19" s="21">
        <v>15</v>
      </c>
      <c r="B19" s="51">
        <v>530090619363</v>
      </c>
      <c r="C19" s="22">
        <v>53</v>
      </c>
      <c r="D19" s="52" t="s">
        <v>126</v>
      </c>
      <c r="E19" s="69">
        <v>20.5</v>
      </c>
      <c r="F19" s="69" t="s">
        <v>10</v>
      </c>
      <c r="G19" s="51"/>
      <c r="H19" s="51"/>
      <c r="I19" s="98"/>
      <c r="J19" s="98"/>
    </row>
    <row r="20" spans="1:11" ht="127.5" x14ac:dyDescent="0.2">
      <c r="A20" s="18">
        <v>16</v>
      </c>
      <c r="B20" s="51">
        <v>530511640082</v>
      </c>
      <c r="C20" s="22">
        <v>53</v>
      </c>
      <c r="D20" s="52" t="s">
        <v>127</v>
      </c>
      <c r="E20" s="69">
        <v>431</v>
      </c>
      <c r="F20" s="69" t="s">
        <v>10</v>
      </c>
      <c r="G20" s="51"/>
      <c r="H20" s="51"/>
      <c r="I20" s="98"/>
      <c r="J20" s="98"/>
    </row>
    <row r="21" spans="1:11" ht="140.25" x14ac:dyDescent="0.2">
      <c r="A21" s="18">
        <v>17</v>
      </c>
      <c r="B21" s="51">
        <v>530511640174</v>
      </c>
      <c r="C21" s="22">
        <v>53</v>
      </c>
      <c r="D21" s="52" t="s">
        <v>128</v>
      </c>
      <c r="E21" s="69">
        <v>32</v>
      </c>
      <c r="F21" s="69" t="s">
        <v>12</v>
      </c>
      <c r="G21" s="51"/>
      <c r="H21" s="51"/>
      <c r="I21" s="98"/>
      <c r="J21" s="98"/>
    </row>
    <row r="22" spans="1:11" ht="64.5" thickBot="1" x14ac:dyDescent="0.25">
      <c r="A22" s="21">
        <v>18</v>
      </c>
      <c r="B22" s="51" t="s">
        <v>116</v>
      </c>
      <c r="C22" s="22">
        <v>53</v>
      </c>
      <c r="D22" s="52" t="s">
        <v>129</v>
      </c>
      <c r="E22" s="69">
        <v>9</v>
      </c>
      <c r="F22" s="69" t="s">
        <v>12</v>
      </c>
      <c r="G22" s="51"/>
      <c r="H22" s="51"/>
      <c r="I22" s="98"/>
      <c r="J22" s="98"/>
    </row>
    <row r="23" spans="1:11" ht="13.5" thickBot="1" x14ac:dyDescent="0.25">
      <c r="A23" s="75"/>
      <c r="B23" s="89"/>
      <c r="C23" s="74"/>
      <c r="D23" s="73" t="s">
        <v>162</v>
      </c>
      <c r="E23" s="89"/>
      <c r="F23" s="89"/>
      <c r="G23" s="74"/>
      <c r="H23" s="74"/>
      <c r="I23" s="75"/>
      <c r="J23" s="77"/>
      <c r="K23" s="101">
        <f>SUM(I13:I22)+SUM(J13:J22)</f>
        <v>0</v>
      </c>
    </row>
    <row r="24" spans="1:11" x14ac:dyDescent="0.2">
      <c r="A24" s="18">
        <v>19</v>
      </c>
      <c r="B24" s="51">
        <v>540052069480</v>
      </c>
      <c r="C24" s="22">
        <v>54</v>
      </c>
      <c r="D24" s="52"/>
      <c r="E24" s="69">
        <v>6</v>
      </c>
      <c r="F24" s="69" t="s">
        <v>10</v>
      </c>
      <c r="G24" s="51"/>
      <c r="H24" s="51"/>
      <c r="I24" s="98"/>
      <c r="J24" s="98"/>
    </row>
    <row r="25" spans="1:11" ht="114.75" x14ac:dyDescent="0.2">
      <c r="A25" s="18">
        <v>20</v>
      </c>
      <c r="B25" s="51">
        <v>540052319285</v>
      </c>
      <c r="C25" s="22">
        <v>54</v>
      </c>
      <c r="D25" s="52" t="s">
        <v>130</v>
      </c>
      <c r="E25" s="69">
        <v>2</v>
      </c>
      <c r="F25" s="69" t="s">
        <v>12</v>
      </c>
      <c r="G25" s="51"/>
      <c r="H25" s="51"/>
      <c r="I25" s="98"/>
      <c r="J25" s="98"/>
    </row>
    <row r="26" spans="1:11" ht="141" thickBot="1" x14ac:dyDescent="0.25">
      <c r="A26" s="21">
        <v>21</v>
      </c>
      <c r="B26" s="51">
        <v>540060652402</v>
      </c>
      <c r="C26" s="22">
        <v>54</v>
      </c>
      <c r="D26" s="52" t="s">
        <v>131</v>
      </c>
      <c r="E26" s="69">
        <v>2</v>
      </c>
      <c r="F26" s="69" t="s">
        <v>12</v>
      </c>
      <c r="G26" s="51"/>
      <c r="H26" s="51"/>
      <c r="I26" s="98"/>
      <c r="J26" s="98"/>
    </row>
    <row r="27" spans="1:11" ht="13.5" thickBot="1" x14ac:dyDescent="0.25">
      <c r="A27" s="75"/>
      <c r="B27" s="89"/>
      <c r="C27" s="74"/>
      <c r="D27" s="73" t="s">
        <v>162</v>
      </c>
      <c r="E27" s="89"/>
      <c r="F27" s="89"/>
      <c r="G27" s="74"/>
      <c r="H27" s="74"/>
      <c r="I27" s="75"/>
      <c r="J27" s="77"/>
      <c r="K27" s="101">
        <f>SUM(I24:I26)+SUM(J24:J26)</f>
        <v>0</v>
      </c>
    </row>
    <row r="28" spans="1:11" ht="89.25" x14ac:dyDescent="0.2">
      <c r="A28" s="18">
        <v>22</v>
      </c>
      <c r="B28" s="51">
        <v>610010674731</v>
      </c>
      <c r="C28" s="22">
        <v>61</v>
      </c>
      <c r="D28" s="52" t="s">
        <v>132</v>
      </c>
      <c r="E28" s="69">
        <v>51.7</v>
      </c>
      <c r="F28" s="69" t="s">
        <v>11</v>
      </c>
      <c r="G28" s="51"/>
      <c r="H28" s="51"/>
      <c r="I28" s="98"/>
      <c r="J28" s="98"/>
    </row>
    <row r="29" spans="1:11" ht="89.25" x14ac:dyDescent="0.2">
      <c r="A29" s="18">
        <v>23</v>
      </c>
      <c r="B29" s="51">
        <v>610022849030</v>
      </c>
      <c r="C29" s="22">
        <v>61</v>
      </c>
      <c r="D29" s="52" t="s">
        <v>55</v>
      </c>
      <c r="E29" s="71">
        <v>459.9</v>
      </c>
      <c r="F29" s="69" t="s">
        <v>11</v>
      </c>
      <c r="G29" s="51"/>
      <c r="H29" s="51"/>
      <c r="I29" s="98"/>
      <c r="J29" s="98"/>
    </row>
    <row r="30" spans="1:11" ht="153.75" thickBot="1" x14ac:dyDescent="0.25">
      <c r="A30" s="18">
        <v>24</v>
      </c>
      <c r="B30" s="51">
        <v>610030675032</v>
      </c>
      <c r="C30" s="22">
        <v>61</v>
      </c>
      <c r="D30" s="52" t="s">
        <v>56</v>
      </c>
      <c r="E30" s="71">
        <v>327.7</v>
      </c>
      <c r="F30" s="69" t="s">
        <v>11</v>
      </c>
      <c r="G30" s="51"/>
      <c r="H30" s="51"/>
      <c r="I30" s="98"/>
      <c r="J30" s="98"/>
    </row>
    <row r="31" spans="1:11" ht="13.5" thickBot="1" x14ac:dyDescent="0.25">
      <c r="A31" s="75"/>
      <c r="B31" s="89"/>
      <c r="C31" s="74"/>
      <c r="D31" s="73" t="s">
        <v>162</v>
      </c>
      <c r="E31" s="89"/>
      <c r="F31" s="89"/>
      <c r="G31" s="74"/>
      <c r="H31" s="74"/>
      <c r="I31" s="75"/>
      <c r="J31" s="77"/>
      <c r="K31" s="101">
        <f>SUM(I28:I30)+SUM(J28:J30)</f>
        <v>0</v>
      </c>
    </row>
    <row r="32" spans="1:11" ht="102.75" thickBot="1" x14ac:dyDescent="0.25">
      <c r="A32" s="18">
        <v>25</v>
      </c>
      <c r="B32" s="51" t="s">
        <v>117</v>
      </c>
      <c r="C32" s="22">
        <v>62</v>
      </c>
      <c r="D32" s="52" t="s">
        <v>133</v>
      </c>
      <c r="E32" s="69">
        <v>61</v>
      </c>
      <c r="F32" s="69" t="s">
        <v>10</v>
      </c>
      <c r="G32" s="22"/>
      <c r="H32" s="22"/>
      <c r="I32" s="18"/>
      <c r="J32" s="18"/>
    </row>
    <row r="33" spans="1:11" ht="13.5" thickBot="1" x14ac:dyDescent="0.25">
      <c r="A33" s="75"/>
      <c r="B33" s="89"/>
      <c r="C33" s="74"/>
      <c r="D33" s="73" t="s">
        <v>162</v>
      </c>
      <c r="E33" s="89"/>
      <c r="F33" s="89"/>
      <c r="G33" s="74"/>
      <c r="H33" s="74"/>
      <c r="I33" s="75"/>
      <c r="J33" s="77"/>
      <c r="K33" s="101">
        <f>I32+J32</f>
        <v>0</v>
      </c>
    </row>
    <row r="34" spans="1:11" ht="102" x14ac:dyDescent="0.2">
      <c r="A34" s="18">
        <v>26</v>
      </c>
      <c r="B34" s="51">
        <v>630010690202</v>
      </c>
      <c r="C34" s="22">
        <v>63</v>
      </c>
      <c r="D34" s="52" t="s">
        <v>134</v>
      </c>
      <c r="E34" s="69">
        <v>70</v>
      </c>
      <c r="F34" s="69" t="s">
        <v>13</v>
      </c>
      <c r="G34" s="51"/>
      <c r="H34" s="51"/>
      <c r="I34" s="98"/>
      <c r="J34" s="98"/>
    </row>
    <row r="35" spans="1:11" ht="128.25" x14ac:dyDescent="0.2">
      <c r="A35" s="18">
        <v>27</v>
      </c>
      <c r="B35" s="51">
        <v>630010690226</v>
      </c>
      <c r="C35" s="22">
        <v>63</v>
      </c>
      <c r="D35" s="57" t="s">
        <v>135</v>
      </c>
      <c r="E35" s="69">
        <v>140</v>
      </c>
      <c r="F35" s="69" t="s">
        <v>13</v>
      </c>
      <c r="G35" s="51"/>
      <c r="H35" s="51"/>
      <c r="I35" s="98"/>
      <c r="J35" s="98"/>
    </row>
    <row r="36" spans="1:11" ht="193.5" x14ac:dyDescent="0.2">
      <c r="A36" s="18">
        <v>28</v>
      </c>
      <c r="B36" s="51">
        <v>631022332306</v>
      </c>
      <c r="C36" s="22">
        <v>63</v>
      </c>
      <c r="D36" s="57" t="s">
        <v>136</v>
      </c>
      <c r="E36" s="71">
        <v>125.4</v>
      </c>
      <c r="F36" s="69" t="s">
        <v>11</v>
      </c>
      <c r="G36" s="51"/>
      <c r="H36" s="51"/>
      <c r="I36" s="98"/>
      <c r="J36" s="98"/>
    </row>
    <row r="37" spans="1:11" ht="158.25" thickBot="1" x14ac:dyDescent="0.25">
      <c r="A37" s="18">
        <v>29</v>
      </c>
      <c r="B37" s="51">
        <v>631022332701</v>
      </c>
      <c r="C37" s="22">
        <v>63</v>
      </c>
      <c r="D37" s="57" t="s">
        <v>137</v>
      </c>
      <c r="E37" s="71">
        <v>92.8</v>
      </c>
      <c r="F37" s="69" t="s">
        <v>11</v>
      </c>
      <c r="G37" s="51"/>
      <c r="H37" s="51"/>
      <c r="I37" s="98"/>
      <c r="J37" s="98"/>
    </row>
    <row r="38" spans="1:11" ht="13.5" thickBot="1" x14ac:dyDescent="0.25">
      <c r="A38" s="75"/>
      <c r="B38" s="89"/>
      <c r="C38" s="74"/>
      <c r="D38" s="73" t="s">
        <v>162</v>
      </c>
      <c r="E38" s="89"/>
      <c r="F38" s="89"/>
      <c r="G38" s="74"/>
      <c r="H38" s="74"/>
      <c r="I38" s="75"/>
      <c r="J38" s="77"/>
      <c r="K38" s="101">
        <f>SUM(I34:I37)+SUM(J34:J37)</f>
        <v>0</v>
      </c>
    </row>
    <row r="39" spans="1:11" ht="127.5" x14ac:dyDescent="0.2">
      <c r="A39" s="18">
        <v>30</v>
      </c>
      <c r="B39" s="51">
        <v>680022338240</v>
      </c>
      <c r="C39" s="22">
        <v>68</v>
      </c>
      <c r="D39" s="52" t="s">
        <v>59</v>
      </c>
      <c r="E39" s="69">
        <v>3</v>
      </c>
      <c r="F39" s="69" t="s">
        <v>12</v>
      </c>
      <c r="G39" s="51"/>
      <c r="H39" s="51"/>
      <c r="I39" s="98"/>
      <c r="J39" s="98"/>
    </row>
    <row r="40" spans="1:11" ht="102" x14ac:dyDescent="0.2">
      <c r="A40" s="18">
        <v>31</v>
      </c>
      <c r="B40" s="51">
        <v>680022338504</v>
      </c>
      <c r="C40" s="22">
        <v>68</v>
      </c>
      <c r="D40" s="52" t="s">
        <v>138</v>
      </c>
      <c r="E40" s="69">
        <v>3</v>
      </c>
      <c r="F40" s="69" t="s">
        <v>12</v>
      </c>
      <c r="G40" s="51"/>
      <c r="H40" s="51"/>
      <c r="I40" s="98"/>
      <c r="J40" s="98"/>
    </row>
    <row r="41" spans="1:11" ht="51" x14ac:dyDescent="0.2">
      <c r="A41" s="18">
        <v>32</v>
      </c>
      <c r="B41" s="51">
        <v>680032340601</v>
      </c>
      <c r="C41" s="22">
        <v>68</v>
      </c>
      <c r="D41" s="52" t="s">
        <v>139</v>
      </c>
      <c r="E41" s="71">
        <v>17.600000000000001</v>
      </c>
      <c r="F41" s="69" t="s">
        <v>13</v>
      </c>
      <c r="G41" s="51"/>
      <c r="H41" s="51"/>
      <c r="I41" s="98"/>
      <c r="J41" s="98"/>
    </row>
    <row r="42" spans="1:11" ht="51.75" thickBot="1" x14ac:dyDescent="0.25">
      <c r="A42" s="18">
        <v>33</v>
      </c>
      <c r="B42" s="51">
        <v>680032340705</v>
      </c>
      <c r="C42" s="22">
        <v>68</v>
      </c>
      <c r="D42" s="52" t="s">
        <v>140</v>
      </c>
      <c r="E42" s="71">
        <v>1.4</v>
      </c>
      <c r="F42" s="69" t="s">
        <v>13</v>
      </c>
      <c r="G42" s="51"/>
      <c r="H42" s="51"/>
      <c r="I42" s="98"/>
      <c r="J42" s="98"/>
    </row>
    <row r="43" spans="1:11" ht="13.5" thickBot="1" x14ac:dyDescent="0.25">
      <c r="A43" s="75"/>
      <c r="B43" s="89"/>
      <c r="C43" s="74"/>
      <c r="D43" s="73" t="s">
        <v>162</v>
      </c>
      <c r="E43" s="89"/>
      <c r="F43" s="89"/>
      <c r="G43" s="74"/>
      <c r="H43" s="74"/>
      <c r="I43" s="75"/>
      <c r="J43" s="77"/>
      <c r="K43" s="101">
        <f>SUM(I39:I42)+SUM(J39:J42)</f>
        <v>0</v>
      </c>
    </row>
    <row r="44" spans="1:11" ht="13.5" thickBot="1" x14ac:dyDescent="0.25">
      <c r="D44" s="68" t="s">
        <v>0</v>
      </c>
      <c r="E44" s="65"/>
      <c r="F44" s="65"/>
      <c r="G44" s="65"/>
      <c r="H44" s="65"/>
      <c r="I44" s="66">
        <f>SUM(I4:I42)</f>
        <v>0</v>
      </c>
      <c r="J44" s="66">
        <f>SUM(J4:J42)</f>
        <v>0</v>
      </c>
      <c r="K44" s="64">
        <f>I44+J44</f>
        <v>0</v>
      </c>
    </row>
    <row r="47" spans="1:11" x14ac:dyDescent="0.2">
      <c r="C47" s="80">
        <v>19</v>
      </c>
      <c r="D47" s="81" t="s">
        <v>18</v>
      </c>
      <c r="E47" s="107"/>
      <c r="F47" s="81"/>
      <c r="G47" s="107"/>
      <c r="H47" s="107"/>
      <c r="I47" s="107"/>
      <c r="J47" s="107"/>
      <c r="K47" s="108">
        <v>0</v>
      </c>
    </row>
    <row r="48" spans="1:11" x14ac:dyDescent="0.2">
      <c r="C48" s="23">
        <v>21</v>
      </c>
      <c r="D48" s="24" t="s">
        <v>19</v>
      </c>
      <c r="E48" s="1"/>
      <c r="F48" s="24"/>
      <c r="G48" s="1"/>
      <c r="H48" s="1"/>
      <c r="I48" s="1"/>
      <c r="J48" s="1"/>
      <c r="K48" s="109">
        <f>K12</f>
        <v>0</v>
      </c>
    </row>
    <row r="49" spans="3:11" x14ac:dyDescent="0.2">
      <c r="C49" s="23">
        <v>53</v>
      </c>
      <c r="D49" s="24" t="s">
        <v>21</v>
      </c>
      <c r="E49" s="1"/>
      <c r="F49" s="24"/>
      <c r="G49" s="1"/>
      <c r="H49" s="1"/>
      <c r="I49" s="1"/>
      <c r="J49" s="1"/>
      <c r="K49" s="109">
        <f>K23</f>
        <v>0</v>
      </c>
    </row>
    <row r="50" spans="3:11" x14ac:dyDescent="0.2">
      <c r="C50" s="23">
        <v>54</v>
      </c>
      <c r="D50" s="24" t="s">
        <v>164</v>
      </c>
      <c r="E50" s="1"/>
      <c r="F50" s="24"/>
      <c r="G50" s="1"/>
      <c r="H50" s="1"/>
      <c r="I50" s="1"/>
      <c r="J50" s="1"/>
      <c r="K50" s="109">
        <f>K27</f>
        <v>0</v>
      </c>
    </row>
    <row r="51" spans="3:11" x14ac:dyDescent="0.2">
      <c r="C51" s="23">
        <v>61</v>
      </c>
      <c r="D51" s="24" t="s">
        <v>22</v>
      </c>
      <c r="E51" s="1"/>
      <c r="F51" s="24"/>
      <c r="G51" s="1"/>
      <c r="H51" s="1"/>
      <c r="I51" s="1"/>
      <c r="J51" s="1"/>
      <c r="K51" s="109">
        <f>K31</f>
        <v>0</v>
      </c>
    </row>
    <row r="52" spans="3:11" x14ac:dyDescent="0.2">
      <c r="C52" s="23">
        <v>62</v>
      </c>
      <c r="D52" s="24" t="s">
        <v>23</v>
      </c>
      <c r="E52" s="1"/>
      <c r="F52" s="24"/>
      <c r="G52" s="1"/>
      <c r="H52" s="1"/>
      <c r="I52" s="1"/>
      <c r="J52" s="1"/>
      <c r="K52" s="109">
        <f>K33</f>
        <v>0</v>
      </c>
    </row>
    <row r="53" spans="3:11" x14ac:dyDescent="0.2">
      <c r="C53" s="23">
        <v>63</v>
      </c>
      <c r="D53" s="24" t="s">
        <v>24</v>
      </c>
      <c r="E53" s="1"/>
      <c r="F53" s="24"/>
      <c r="G53" s="1"/>
      <c r="H53" s="1"/>
      <c r="I53" s="1"/>
      <c r="J53" s="1"/>
      <c r="K53" s="109">
        <f>K38</f>
        <v>0</v>
      </c>
    </row>
    <row r="54" spans="3:11" ht="13.5" thickBot="1" x14ac:dyDescent="0.25">
      <c r="C54" s="90">
        <v>68</v>
      </c>
      <c r="D54" s="24" t="s">
        <v>25</v>
      </c>
      <c r="E54" s="1"/>
      <c r="F54" s="24"/>
      <c r="G54" s="1"/>
      <c r="H54" s="1"/>
      <c r="I54" s="1"/>
      <c r="J54" s="1"/>
      <c r="K54" s="109">
        <f>K43</f>
        <v>0</v>
      </c>
    </row>
    <row r="55" spans="3:11" ht="14.25" thickTop="1" thickBot="1" x14ac:dyDescent="0.25">
      <c r="C55" s="1"/>
      <c r="D55" s="83" t="s">
        <v>0</v>
      </c>
      <c r="E55" s="110"/>
      <c r="F55" s="110"/>
      <c r="G55" s="110"/>
      <c r="H55" s="110"/>
      <c r="I55" s="110"/>
      <c r="J55" s="110"/>
      <c r="K55" s="79">
        <f>SUM(K47:K54)</f>
        <v>0</v>
      </c>
    </row>
    <row r="56" spans="3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P42"/>
  <sheetViews>
    <sheetView zoomScale="70" zoomScaleNormal="70" zoomScaleSheetLayoutView="100" workbookViewId="0">
      <selection activeCell="F46" sqref="F46"/>
    </sheetView>
  </sheetViews>
  <sheetFormatPr defaultRowHeight="12.75" x14ac:dyDescent="0.2"/>
  <cols>
    <col min="1" max="1" width="6.140625" style="1" customWidth="1"/>
    <col min="2" max="2" width="16" style="1" customWidth="1"/>
    <col min="3" max="3" width="14.140625" style="1" customWidth="1"/>
    <col min="4" max="4" width="39.140625" style="1" customWidth="1"/>
    <col min="5" max="5" width="36.28515625" style="1" customWidth="1"/>
    <col min="6" max="6" width="9.140625" style="1" customWidth="1"/>
    <col min="7" max="9" width="9.140625" style="6"/>
    <col min="10" max="10" width="17.42578125" style="6" customWidth="1"/>
    <col min="11" max="11" width="24" style="1" customWidth="1"/>
    <col min="12" max="12" width="10.140625" style="1" bestFit="1" customWidth="1"/>
    <col min="13" max="16384" width="9.140625" style="1"/>
  </cols>
  <sheetData>
    <row r="1" spans="1:16" x14ac:dyDescent="0.2">
      <c r="A1" s="1" t="s">
        <v>17</v>
      </c>
      <c r="G1" s="1"/>
      <c r="H1" s="1"/>
      <c r="I1" s="1"/>
      <c r="J1" s="1"/>
    </row>
    <row r="2" spans="1:16" x14ac:dyDescent="0.2">
      <c r="A2"/>
    </row>
    <row r="3" spans="1:16" ht="38.25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143</v>
      </c>
      <c r="F3" s="3" t="s">
        <v>142</v>
      </c>
      <c r="G3" s="3" t="s">
        <v>6</v>
      </c>
      <c r="H3" s="3" t="s">
        <v>7</v>
      </c>
      <c r="I3" s="3" t="s">
        <v>8</v>
      </c>
      <c r="J3" s="3" t="s">
        <v>9</v>
      </c>
      <c r="K3" s="111"/>
      <c r="L3" s="95"/>
      <c r="M3" s="95"/>
      <c r="N3" s="96"/>
      <c r="O3" s="96"/>
      <c r="P3" s="96"/>
    </row>
    <row r="4" spans="1:16" s="8" customFormat="1" ht="156.6" customHeight="1" x14ac:dyDescent="0.2">
      <c r="A4" s="18">
        <v>1</v>
      </c>
      <c r="B4" s="51">
        <v>210020014473</v>
      </c>
      <c r="C4" s="18">
        <v>21</v>
      </c>
      <c r="D4" s="52" t="s">
        <v>38</v>
      </c>
      <c r="E4" s="22">
        <v>125</v>
      </c>
      <c r="F4" s="22" t="s">
        <v>11</v>
      </c>
      <c r="G4" s="98"/>
      <c r="H4" s="98"/>
      <c r="I4" s="98"/>
      <c r="J4" s="98"/>
    </row>
    <row r="5" spans="1:16" s="8" customFormat="1" ht="89.25" x14ac:dyDescent="0.2">
      <c r="A5" s="18">
        <v>2</v>
      </c>
      <c r="B5" s="51">
        <v>210040015731</v>
      </c>
      <c r="C5" s="18">
        <v>21</v>
      </c>
      <c r="D5" s="52" t="s">
        <v>118</v>
      </c>
      <c r="E5" s="22">
        <v>103.8</v>
      </c>
      <c r="F5" s="22" t="s">
        <v>11</v>
      </c>
      <c r="G5" s="112"/>
      <c r="H5" s="112"/>
      <c r="I5" s="98"/>
      <c r="J5" s="98"/>
    </row>
    <row r="6" spans="1:16" s="8" customFormat="1" ht="51" x14ac:dyDescent="0.2">
      <c r="A6" s="21">
        <v>3</v>
      </c>
      <c r="B6" s="51">
        <v>210080016205</v>
      </c>
      <c r="C6" s="22">
        <v>21</v>
      </c>
      <c r="D6" s="52" t="s">
        <v>41</v>
      </c>
      <c r="E6" s="22">
        <v>23.3</v>
      </c>
      <c r="F6" s="22" t="s">
        <v>11</v>
      </c>
      <c r="G6" s="98"/>
      <c r="H6" s="98"/>
      <c r="I6" s="98"/>
      <c r="J6" s="98"/>
    </row>
    <row r="7" spans="1:16" s="8" customFormat="1" ht="76.5" x14ac:dyDescent="0.2">
      <c r="A7" s="18">
        <v>4</v>
      </c>
      <c r="B7" s="53" t="s">
        <v>157</v>
      </c>
      <c r="C7" s="22">
        <v>21</v>
      </c>
      <c r="D7" s="52" t="s">
        <v>145</v>
      </c>
      <c r="E7" s="22">
        <v>53.9</v>
      </c>
      <c r="F7" s="54" t="s">
        <v>11</v>
      </c>
      <c r="G7" s="51"/>
      <c r="H7" s="51"/>
      <c r="I7" s="98"/>
      <c r="J7" s="98"/>
    </row>
    <row r="8" spans="1:16" s="8" customFormat="1" ht="76.5" x14ac:dyDescent="0.2">
      <c r="A8" s="45">
        <v>5</v>
      </c>
      <c r="B8" s="53" t="s">
        <v>156</v>
      </c>
      <c r="C8" s="53">
        <v>21</v>
      </c>
      <c r="D8" s="52" t="s">
        <v>145</v>
      </c>
      <c r="E8" s="22">
        <v>33</v>
      </c>
      <c r="F8" s="54" t="s">
        <v>11</v>
      </c>
      <c r="G8" s="51"/>
      <c r="H8" s="51"/>
      <c r="I8" s="98"/>
      <c r="J8" s="98"/>
    </row>
    <row r="9" spans="1:16" s="8" customFormat="1" ht="169.9" customHeight="1" x14ac:dyDescent="0.2">
      <c r="A9" s="21">
        <v>6</v>
      </c>
      <c r="B9" s="53" t="s">
        <v>158</v>
      </c>
      <c r="C9" s="22">
        <v>21</v>
      </c>
      <c r="D9" s="52" t="s">
        <v>146</v>
      </c>
      <c r="E9" s="22">
        <v>267.60000000000002</v>
      </c>
      <c r="F9" s="54" t="s">
        <v>11</v>
      </c>
      <c r="G9" s="51"/>
      <c r="H9" s="51"/>
      <c r="I9" s="98"/>
      <c r="J9" s="98"/>
    </row>
    <row r="10" spans="1:16" s="8" customFormat="1" ht="66.75" customHeight="1" x14ac:dyDescent="0.2">
      <c r="A10" s="18">
        <v>7</v>
      </c>
      <c r="B10" s="51">
        <v>210040015433</v>
      </c>
      <c r="C10" s="22">
        <v>21</v>
      </c>
      <c r="D10" s="52" t="s">
        <v>42</v>
      </c>
      <c r="E10" s="22">
        <v>692</v>
      </c>
      <c r="F10" s="22" t="s">
        <v>13</v>
      </c>
      <c r="G10" s="51"/>
      <c r="H10" s="51"/>
      <c r="I10" s="98"/>
      <c r="J10" s="98"/>
    </row>
    <row r="11" spans="1:16" ht="76.5" x14ac:dyDescent="0.2">
      <c r="A11" s="18">
        <v>8</v>
      </c>
      <c r="B11" s="51">
        <v>210010014302</v>
      </c>
      <c r="C11" s="22">
        <v>21</v>
      </c>
      <c r="D11" s="52" t="s">
        <v>43</v>
      </c>
      <c r="E11" s="22">
        <v>69</v>
      </c>
      <c r="F11" s="22" t="s">
        <v>106</v>
      </c>
      <c r="G11" s="112"/>
      <c r="H11" s="112"/>
      <c r="I11" s="98"/>
      <c r="J11" s="98"/>
      <c r="K11" s="8"/>
      <c r="N11" s="8"/>
      <c r="O11" s="8"/>
      <c r="P11" s="8"/>
    </row>
    <row r="12" spans="1:16" ht="64.5" thickBot="1" x14ac:dyDescent="0.25">
      <c r="A12" s="21">
        <v>9</v>
      </c>
      <c r="B12" s="51">
        <v>210040015702</v>
      </c>
      <c r="C12" s="22">
        <v>21</v>
      </c>
      <c r="D12" s="52" t="s">
        <v>44</v>
      </c>
      <c r="E12" s="22">
        <v>1038</v>
      </c>
      <c r="F12" s="22" t="s">
        <v>13</v>
      </c>
      <c r="G12" s="51"/>
      <c r="H12" s="51"/>
      <c r="I12" s="98"/>
      <c r="J12" s="98"/>
      <c r="K12" s="8"/>
      <c r="P12" s="8"/>
    </row>
    <row r="13" spans="1:16" ht="26.25" thickBot="1" x14ac:dyDescent="0.25">
      <c r="A13" s="89"/>
      <c r="B13" s="74"/>
      <c r="C13" s="73" t="s">
        <v>162</v>
      </c>
      <c r="D13" s="89"/>
      <c r="E13" s="89"/>
      <c r="F13" s="74"/>
      <c r="G13" s="74"/>
      <c r="H13" s="75"/>
      <c r="I13" s="77"/>
      <c r="J13" s="77"/>
      <c r="K13" s="113">
        <f>SUM(I4:I12)+SUM(J4:J12)</f>
        <v>0</v>
      </c>
      <c r="P13" s="8"/>
    </row>
    <row r="14" spans="1:16" ht="114.75" x14ac:dyDescent="0.2">
      <c r="A14" s="18">
        <v>10</v>
      </c>
      <c r="B14" s="51">
        <v>530010599614</v>
      </c>
      <c r="C14" s="22">
        <v>53</v>
      </c>
      <c r="D14" s="52" t="s">
        <v>48</v>
      </c>
      <c r="E14" s="22">
        <v>6</v>
      </c>
      <c r="F14" s="22" t="s">
        <v>10</v>
      </c>
      <c r="G14" s="114"/>
      <c r="H14" s="114"/>
      <c r="I14" s="45"/>
      <c r="J14" s="45"/>
      <c r="K14" s="8"/>
      <c r="L14"/>
      <c r="M14"/>
      <c r="N14" s="8"/>
      <c r="O14" s="8"/>
      <c r="P14" s="8"/>
    </row>
    <row r="15" spans="1:16" ht="115.5" thickBot="1" x14ac:dyDescent="0.25">
      <c r="A15" s="18">
        <v>11</v>
      </c>
      <c r="B15" s="51">
        <v>530012067202</v>
      </c>
      <c r="C15" s="22">
        <v>53</v>
      </c>
      <c r="D15" s="52" t="s">
        <v>54</v>
      </c>
      <c r="E15" s="22">
        <v>2</v>
      </c>
      <c r="F15" s="22" t="s">
        <v>12</v>
      </c>
      <c r="G15" s="114"/>
      <c r="H15" s="114"/>
      <c r="I15" s="45"/>
      <c r="J15" s="45"/>
      <c r="K15" s="8"/>
      <c r="L15"/>
      <c r="M15"/>
      <c r="N15" s="8"/>
      <c r="O15" s="8"/>
      <c r="P15" s="8"/>
    </row>
    <row r="16" spans="1:16" ht="26.25" thickBot="1" x14ac:dyDescent="0.25">
      <c r="A16" s="89"/>
      <c r="B16" s="74"/>
      <c r="C16" s="73" t="s">
        <v>162</v>
      </c>
      <c r="D16" s="89"/>
      <c r="E16" s="89"/>
      <c r="F16" s="74"/>
      <c r="G16" s="74"/>
      <c r="H16" s="75"/>
      <c r="I16" s="77"/>
      <c r="J16" s="77"/>
      <c r="K16" s="113">
        <f>SUM(I14:I15)+SUM(J14:J15)</f>
        <v>0</v>
      </c>
      <c r="N16" s="8"/>
      <c r="O16" s="8"/>
      <c r="P16" s="8"/>
    </row>
    <row r="17" spans="1:16" ht="89.25" x14ac:dyDescent="0.2">
      <c r="A17" s="21">
        <v>12</v>
      </c>
      <c r="B17" s="51">
        <v>610022849030</v>
      </c>
      <c r="C17" s="22">
        <v>61</v>
      </c>
      <c r="D17" s="52" t="s">
        <v>55</v>
      </c>
      <c r="E17" s="22">
        <v>225.6</v>
      </c>
      <c r="F17" s="22" t="s">
        <v>11</v>
      </c>
      <c r="G17" s="112"/>
      <c r="H17" s="112"/>
      <c r="I17" s="98"/>
      <c r="J17" s="98"/>
      <c r="K17" s="8"/>
      <c r="L17"/>
      <c r="M17"/>
      <c r="N17" s="8"/>
      <c r="O17" s="8"/>
      <c r="P17" s="8"/>
    </row>
    <row r="18" spans="1:16" ht="90" thickBot="1" x14ac:dyDescent="0.25">
      <c r="A18" s="18">
        <v>13</v>
      </c>
      <c r="B18" s="51">
        <v>610022849030</v>
      </c>
      <c r="C18" s="22">
        <v>61</v>
      </c>
      <c r="D18" s="52" t="s">
        <v>147</v>
      </c>
      <c r="E18" s="22">
        <v>253.3</v>
      </c>
      <c r="F18" s="22" t="s">
        <v>11</v>
      </c>
      <c r="G18" s="112"/>
      <c r="H18" s="112"/>
      <c r="I18" s="98"/>
      <c r="J18" s="98"/>
      <c r="K18" s="8"/>
      <c r="L18"/>
      <c r="M18"/>
      <c r="N18" s="8"/>
      <c r="O18" s="8"/>
      <c r="P18" s="8"/>
    </row>
    <row r="19" spans="1:16" ht="26.25" thickBot="1" x14ac:dyDescent="0.25">
      <c r="A19" s="89"/>
      <c r="B19" s="74"/>
      <c r="C19" s="73" t="s">
        <v>162</v>
      </c>
      <c r="D19" s="89"/>
      <c r="E19" s="89"/>
      <c r="F19" s="74"/>
      <c r="G19" s="74"/>
      <c r="H19" s="75"/>
      <c r="I19" s="77"/>
      <c r="J19" s="77"/>
      <c r="K19" s="113">
        <f>SUM(I17:I18)+SUM(J17:J18)</f>
        <v>0</v>
      </c>
      <c r="N19" s="8"/>
      <c r="O19" s="8"/>
      <c r="P19" s="8"/>
    </row>
    <row r="20" spans="1:16" ht="115.5" thickBot="1" x14ac:dyDescent="0.25">
      <c r="A20" s="18">
        <v>14</v>
      </c>
      <c r="B20" s="51" t="s">
        <v>144</v>
      </c>
      <c r="C20" s="22">
        <v>62</v>
      </c>
      <c r="D20" s="52" t="s">
        <v>148</v>
      </c>
      <c r="E20" s="22">
        <v>61</v>
      </c>
      <c r="F20" s="22" t="s">
        <v>10</v>
      </c>
      <c r="G20" s="22"/>
      <c r="H20" s="22"/>
      <c r="I20" s="18"/>
      <c r="J20" s="18"/>
      <c r="K20" s="8"/>
      <c r="N20" s="8"/>
      <c r="O20" s="8"/>
      <c r="P20" s="8"/>
    </row>
    <row r="21" spans="1:16" ht="26.25" thickBot="1" x14ac:dyDescent="0.25">
      <c r="A21" s="89"/>
      <c r="B21" s="74"/>
      <c r="C21" s="73" t="s">
        <v>162</v>
      </c>
      <c r="D21" s="89"/>
      <c r="E21" s="89"/>
      <c r="F21" s="74"/>
      <c r="G21" s="74"/>
      <c r="H21" s="75"/>
      <c r="I21" s="77"/>
      <c r="J21" s="77"/>
      <c r="K21" s="113">
        <f>I20+J20</f>
        <v>0</v>
      </c>
      <c r="N21" s="8"/>
      <c r="O21" s="8"/>
      <c r="P21" s="8"/>
    </row>
    <row r="22" spans="1:16" ht="127.5" x14ac:dyDescent="0.2">
      <c r="A22" s="21">
        <v>15</v>
      </c>
      <c r="B22" s="51">
        <v>631022332151</v>
      </c>
      <c r="C22" s="22">
        <v>63</v>
      </c>
      <c r="D22" s="52" t="s">
        <v>149</v>
      </c>
      <c r="E22" s="22">
        <v>75.599999999999994</v>
      </c>
      <c r="F22" s="22" t="s">
        <v>11</v>
      </c>
      <c r="G22" s="112"/>
      <c r="H22" s="112"/>
      <c r="I22" s="98"/>
      <c r="J22" s="98"/>
      <c r="K22" s="8"/>
      <c r="N22" s="8"/>
      <c r="O22" s="8"/>
      <c r="P22" s="8"/>
    </row>
    <row r="23" spans="1:16" ht="127.5" x14ac:dyDescent="0.2">
      <c r="A23" s="18">
        <v>16</v>
      </c>
      <c r="B23" s="51">
        <v>631022332645</v>
      </c>
      <c r="C23" s="22">
        <v>63</v>
      </c>
      <c r="D23" s="52" t="s">
        <v>150</v>
      </c>
      <c r="E23" s="22">
        <v>62.3</v>
      </c>
      <c r="F23" s="22" t="s">
        <v>11</v>
      </c>
      <c r="G23" s="112"/>
      <c r="H23" s="112"/>
      <c r="I23" s="98"/>
      <c r="J23" s="98"/>
      <c r="K23" s="8"/>
      <c r="N23" s="8"/>
      <c r="O23" s="8"/>
      <c r="P23" s="8"/>
    </row>
    <row r="24" spans="1:16" ht="90" thickBot="1" x14ac:dyDescent="0.25">
      <c r="A24" s="18">
        <v>17</v>
      </c>
      <c r="B24" s="51">
        <v>630010690180</v>
      </c>
      <c r="C24" s="22">
        <v>63</v>
      </c>
      <c r="D24" s="52" t="s">
        <v>151</v>
      </c>
      <c r="E24" s="22">
        <v>47.4</v>
      </c>
      <c r="F24" s="22" t="s">
        <v>11</v>
      </c>
      <c r="G24" s="51"/>
      <c r="H24" s="51"/>
      <c r="I24" s="98"/>
      <c r="J24" s="98"/>
      <c r="K24" s="8"/>
      <c r="N24" s="8"/>
      <c r="O24" s="8"/>
      <c r="P24" s="8"/>
    </row>
    <row r="25" spans="1:16" ht="26.25" thickBot="1" x14ac:dyDescent="0.25">
      <c r="A25" s="89"/>
      <c r="B25" s="74"/>
      <c r="C25" s="73" t="s">
        <v>162</v>
      </c>
      <c r="D25" s="89"/>
      <c r="E25" s="89"/>
      <c r="F25" s="74"/>
      <c r="G25" s="74"/>
      <c r="H25" s="75"/>
      <c r="I25" s="77"/>
      <c r="J25" s="77"/>
      <c r="K25" s="113">
        <f>SUM(I22:I24)+SUM(J22:J24)</f>
        <v>0</v>
      </c>
    </row>
    <row r="26" spans="1:16" ht="13.5" thickBot="1" x14ac:dyDescent="0.25">
      <c r="A26" s="46"/>
      <c r="B26" s="47"/>
      <c r="C26" s="41"/>
      <c r="D26" s="68" t="s">
        <v>0</v>
      </c>
      <c r="E26" s="65"/>
      <c r="F26" s="65"/>
      <c r="G26" s="65"/>
      <c r="H26" s="65"/>
      <c r="I26" s="66">
        <f>SUM(I4:I24)</f>
        <v>0</v>
      </c>
      <c r="J26" s="66">
        <f>SUM(J4:J24)</f>
        <v>0</v>
      </c>
      <c r="K26" s="64">
        <f>I26+J26</f>
        <v>0</v>
      </c>
      <c r="L26" s="115"/>
    </row>
    <row r="27" spans="1:16" x14ac:dyDescent="0.2">
      <c r="B27" s="40"/>
      <c r="C27" s="47"/>
      <c r="D27" s="41"/>
      <c r="E27" s="48"/>
      <c r="F27" s="49"/>
      <c r="G27" s="49"/>
      <c r="H27" s="41"/>
      <c r="I27" s="41"/>
      <c r="J27" s="1"/>
    </row>
    <row r="28" spans="1:16" x14ac:dyDescent="0.2">
      <c r="B28" s="40"/>
      <c r="C28" s="47"/>
      <c r="D28" s="41"/>
      <c r="E28" s="48"/>
      <c r="F28" s="49"/>
      <c r="G28" s="49"/>
      <c r="H28" s="41"/>
      <c r="I28" s="41"/>
      <c r="J28" s="1"/>
    </row>
    <row r="29" spans="1:16" x14ac:dyDescent="0.2">
      <c r="B29" s="46"/>
      <c r="C29" s="80">
        <v>19</v>
      </c>
      <c r="D29" s="81" t="s">
        <v>18</v>
      </c>
      <c r="E29" s="107"/>
      <c r="F29" s="81"/>
      <c r="G29" s="107"/>
      <c r="H29" s="107"/>
      <c r="I29" s="107"/>
      <c r="J29" s="107"/>
      <c r="K29" s="108">
        <v>0</v>
      </c>
    </row>
    <row r="30" spans="1:16" x14ac:dyDescent="0.2">
      <c r="B30" s="40"/>
      <c r="C30" s="23">
        <v>21</v>
      </c>
      <c r="D30" s="24" t="s">
        <v>19</v>
      </c>
      <c r="F30" s="24"/>
      <c r="G30" s="1"/>
      <c r="H30" s="1"/>
      <c r="I30" s="1"/>
      <c r="J30" s="1"/>
      <c r="K30" s="109">
        <f>K13</f>
        <v>0</v>
      </c>
    </row>
    <row r="31" spans="1:16" x14ac:dyDescent="0.2">
      <c r="B31" s="40"/>
      <c r="C31" s="23">
        <v>53</v>
      </c>
      <c r="D31" s="24" t="s">
        <v>21</v>
      </c>
      <c r="F31" s="24"/>
      <c r="G31" s="1"/>
      <c r="H31" s="1"/>
      <c r="I31" s="1"/>
      <c r="J31" s="1"/>
      <c r="K31" s="109">
        <f>K16</f>
        <v>0</v>
      </c>
    </row>
    <row r="32" spans="1:16" x14ac:dyDescent="0.2">
      <c r="B32" s="40"/>
      <c r="C32" s="23">
        <v>61</v>
      </c>
      <c r="D32" s="24" t="s">
        <v>22</v>
      </c>
      <c r="F32" s="24"/>
      <c r="G32" s="1"/>
      <c r="H32" s="1"/>
      <c r="I32" s="1"/>
      <c r="J32" s="1"/>
      <c r="K32" s="109">
        <f>K19</f>
        <v>0</v>
      </c>
    </row>
    <row r="33" spans="2:11" x14ac:dyDescent="0.2">
      <c r="B33" s="40"/>
      <c r="C33" s="23">
        <v>62</v>
      </c>
      <c r="D33" s="24" t="s">
        <v>23</v>
      </c>
      <c r="F33" s="24"/>
      <c r="G33" s="1"/>
      <c r="H33" s="1"/>
      <c r="I33" s="1"/>
      <c r="J33" s="1"/>
      <c r="K33" s="109">
        <f>K21</f>
        <v>0</v>
      </c>
    </row>
    <row r="34" spans="2:11" ht="13.5" thickBot="1" x14ac:dyDescent="0.25">
      <c r="B34" s="40"/>
      <c r="C34" s="23">
        <v>63</v>
      </c>
      <c r="D34" s="24" t="s">
        <v>24</v>
      </c>
      <c r="F34" s="24"/>
      <c r="G34" s="1"/>
      <c r="H34" s="1"/>
      <c r="I34" s="1"/>
      <c r="J34" s="1"/>
      <c r="K34" s="109">
        <f>K25</f>
        <v>0</v>
      </c>
    </row>
    <row r="35" spans="2:11" ht="14.25" thickTop="1" thickBot="1" x14ac:dyDescent="0.25">
      <c r="B35" s="40"/>
      <c r="C35" s="116"/>
      <c r="D35" s="83" t="s">
        <v>0</v>
      </c>
      <c r="E35" s="110"/>
      <c r="F35" s="110"/>
      <c r="G35" s="110"/>
      <c r="H35" s="110"/>
      <c r="I35" s="110"/>
      <c r="J35" s="110"/>
      <c r="K35" s="79">
        <f>SUM(K29:K34)</f>
        <v>0</v>
      </c>
    </row>
    <row r="36" spans="2:11" ht="13.5" thickTop="1" x14ac:dyDescent="0.2">
      <c r="B36" s="40"/>
      <c r="G36" s="1"/>
      <c r="H36" s="1"/>
      <c r="I36" s="1"/>
      <c r="J36" s="1"/>
      <c r="K36" s="91"/>
    </row>
    <row r="37" spans="2:11" x14ac:dyDescent="0.2">
      <c r="B37" s="40"/>
      <c r="C37" s="49"/>
      <c r="D37" s="24"/>
      <c r="F37" s="24"/>
      <c r="G37" s="1"/>
      <c r="H37" s="1"/>
      <c r="I37" s="1"/>
      <c r="J37" s="1"/>
      <c r="K37" s="117"/>
    </row>
    <row r="38" spans="2:11" x14ac:dyDescent="0.2">
      <c r="B38" s="40"/>
      <c r="G38" s="1"/>
      <c r="H38" s="1"/>
      <c r="I38" s="1"/>
      <c r="J38" s="1"/>
    </row>
    <row r="39" spans="2:11" x14ac:dyDescent="0.2">
      <c r="B39" s="40"/>
      <c r="C39" s="47"/>
      <c r="D39" s="41"/>
      <c r="E39" s="48"/>
      <c r="F39" s="49"/>
      <c r="G39" s="49"/>
      <c r="H39" s="41"/>
      <c r="I39" s="41"/>
      <c r="J39"/>
      <c r="K39"/>
    </row>
    <row r="40" spans="2:11" x14ac:dyDescent="0.2">
      <c r="B40" s="40"/>
      <c r="C40" s="47"/>
      <c r="D40" s="41"/>
      <c r="E40" s="48"/>
      <c r="F40" s="50"/>
      <c r="G40" s="49"/>
      <c r="H40" s="41"/>
      <c r="I40" s="41"/>
      <c r="J40"/>
      <c r="K40"/>
    </row>
    <row r="41" spans="2:11" x14ac:dyDescent="0.2">
      <c r="B41" s="40"/>
      <c r="C41" s="47"/>
      <c r="D41" s="41"/>
      <c r="E41" s="48"/>
      <c r="F41" s="50"/>
      <c r="G41" s="49"/>
      <c r="H41" s="41"/>
      <c r="I41" s="41"/>
      <c r="J41"/>
      <c r="K41"/>
    </row>
    <row r="42" spans="2:11" x14ac:dyDescent="0.2">
      <c r="B42"/>
      <c r="C42"/>
      <c r="D42"/>
      <c r="E42"/>
      <c r="F42"/>
      <c r="G42"/>
      <c r="H42"/>
      <c r="I42"/>
      <c r="J42"/>
      <c r="K42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Összesítő</vt:lpstr>
      <vt:lpstr>Főszőlőki utca</vt:lpstr>
      <vt:lpstr>Hosszú utca</vt:lpstr>
      <vt:lpstr>Köveskút puszta</vt:lpstr>
      <vt:lpstr>'Főszőlőki utca'!Nyomtatási_terület</vt:lpstr>
      <vt:lpstr>Összesítő!Nyomtatási_terület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titkarsag</cp:lastModifiedBy>
  <cp:lastPrinted>2019-02-22T13:10:31Z</cp:lastPrinted>
  <dcterms:created xsi:type="dcterms:W3CDTF">2008-11-03T11:42:46Z</dcterms:created>
  <dcterms:modified xsi:type="dcterms:W3CDTF">2019-03-18T13:19:44Z</dcterms:modified>
</cp:coreProperties>
</file>